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2"/>
  </bookViews>
  <sheets>
    <sheet name="汇总表 -合同价" sheetId="5" r:id="rId1"/>
    <sheet name="汇总表 -中标除税" sheetId="4" r:id="rId2"/>
    <sheet name="汇总表-最高限价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<sst xmlns="http://schemas.openxmlformats.org/spreadsheetml/2006/main" count="666" uniqueCount="130">
  <si>
    <t>扬州磁场剧场装修工程预算书</t>
  </si>
  <si>
    <t>序号</t>
  </si>
  <si>
    <t>图例</t>
  </si>
  <si>
    <t>名称</t>
  </si>
  <si>
    <t>规格</t>
  </si>
  <si>
    <t>工艺</t>
  </si>
  <si>
    <t>数量</t>
  </si>
  <si>
    <t>单位</t>
  </si>
  <si>
    <t>单价</t>
  </si>
  <si>
    <t>合计</t>
  </si>
  <si>
    <t>备注</t>
  </si>
  <si>
    <t>（详见附件1、2）</t>
  </si>
  <si>
    <t>主背景钢架</t>
  </si>
  <si>
    <t>5.47*3.46m</t>
  </si>
  <si>
    <t>2mm厚20*40mm方管切割焊接钢架，固定到墙面</t>
  </si>
  <si>
    <t>平方</t>
  </si>
  <si>
    <t>主背景面板</t>
  </si>
  <si>
    <t>4mm18丝铝塑板刨槽折弯，干挂</t>
  </si>
  <si>
    <t>造型灯箱</t>
  </si>
  <si>
    <t>1.5mm厚不锈钢激光围边焊接，防锈油漆，防水LED模组，面层不锈钢围边焊接小边，环氧底漆，汽车面漆，5mm亚克力盖板</t>
  </si>
  <si>
    <t>暂定价</t>
  </si>
  <si>
    <t>挑出飞檐</t>
  </si>
  <si>
    <t>0.8*5.47</t>
  </si>
  <si>
    <t>2mm厚20*40mm方管切割焊接钢架造型，4mm18丝铝塑板刨槽折弯，干挂</t>
  </si>
  <si>
    <t>舞台布帘</t>
  </si>
  <si>
    <t>舞台布帘采购</t>
  </si>
  <si>
    <t>项</t>
  </si>
  <si>
    <t>球形灯</t>
  </si>
  <si>
    <t>转头开孔，布线安装球形灯</t>
  </si>
  <si>
    <t>个</t>
  </si>
  <si>
    <t>背景钢架</t>
  </si>
  <si>
    <t>PVC底板</t>
  </si>
  <si>
    <t>10mm厚PVC板螺丝+胶装钢架上</t>
  </si>
  <si>
    <t>光源</t>
  </si>
  <si>
    <t>led防水光源</t>
  </si>
  <si>
    <t>刀刮布</t>
  </si>
  <si>
    <t>刀刮布UV画面</t>
  </si>
  <si>
    <t>四周造型</t>
  </si>
  <si>
    <t>0.4*12.5</t>
  </si>
  <si>
    <t>发光字</t>
  </si>
  <si>
    <t>0.5*4</t>
  </si>
  <si>
    <t>精品不锈钢包边发光字</t>
  </si>
  <si>
    <t>（详见附件3）</t>
  </si>
  <si>
    <t>主钢架</t>
  </si>
  <si>
    <t>4*2*0.2</t>
  </si>
  <si>
    <t>2.5mm厚30*50mm方管切割弯圆弧形焊接钢架，固定到地面</t>
  </si>
  <si>
    <t>木板</t>
  </si>
  <si>
    <t>15mm厚木工板，螺丝固定到钢架</t>
  </si>
  <si>
    <t>镀锌板</t>
  </si>
  <si>
    <t>5厚镀锌板钢板烤漆</t>
  </si>
  <si>
    <t>小球形灯</t>
  </si>
  <si>
    <t>（第4~5详见附件4）</t>
  </si>
  <si>
    <t>底板</t>
  </si>
  <si>
    <t>13*1.5*2</t>
  </si>
  <si>
    <t>4mm18丝铝塑板胶装到原有基础上</t>
  </si>
  <si>
    <t>分色造型</t>
  </si>
  <si>
    <t>13*1.5</t>
  </si>
  <si>
    <t>铝塑板雕刻造型，烤漆分色</t>
  </si>
  <si>
    <t>景观发光字定制</t>
  </si>
  <si>
    <t>0.8*4+0.3*19</t>
  </si>
  <si>
    <t>发光字：3D软件拆围边造型，不锈钢焊接包边条，面层激光围边，正面白色亚克力，侧面环氧底漆，红色汽车烤漆面漆，背板不锈钢激光焊接，内置LED防水电源</t>
  </si>
  <si>
    <t>空白背景</t>
  </si>
  <si>
    <t>8.2*3.4+3*3.4</t>
  </si>
  <si>
    <t>背景</t>
  </si>
  <si>
    <t>3*3.4</t>
  </si>
  <si>
    <t>椭圆造型</t>
  </si>
  <si>
    <t>异形塑料椭圆造型定制</t>
  </si>
  <si>
    <t>人间四片</t>
  </si>
  <si>
    <t>1.5*1.3+1.8*0.7+0.8*1.4</t>
  </si>
  <si>
    <t>霓虹灯发光字定制，背衬亚克力</t>
  </si>
  <si>
    <t>0.4*3.4</t>
  </si>
  <si>
    <t>金属网格</t>
  </si>
  <si>
    <t>金属网格烤漆定制</t>
  </si>
  <si>
    <t>圆形造型</t>
  </si>
  <si>
    <t>0.35*3</t>
  </si>
  <si>
    <t>PVC雕刻烤漆圆形</t>
  </si>
  <si>
    <t>立体化</t>
  </si>
  <si>
    <t>pvc雕刻鸟及烤漆字</t>
  </si>
  <si>
    <t>（第8~11详见附件8）</t>
  </si>
  <si>
    <t>3.9*3.4</t>
  </si>
  <si>
    <t>三角造型</t>
  </si>
  <si>
    <t>3.2*2.8</t>
  </si>
  <si>
    <t>镀锌板激光切割造型，围边烤漆</t>
  </si>
  <si>
    <t>balabala</t>
  </si>
  <si>
    <t>2.2*2</t>
  </si>
  <si>
    <t>霓虹灯发光字定制</t>
  </si>
  <si>
    <t>1.9*3.4</t>
  </si>
  <si>
    <t>4mm18丝铝塑板UV打印胶装到原有基础上</t>
  </si>
  <si>
    <t>牌匾</t>
  </si>
  <si>
    <t>1.6*0.6</t>
  </si>
  <si>
    <t>镀锌板激光切割造型，围边烤漆，四周开孔装灯，面层pvc雕刻烤漆字</t>
  </si>
  <si>
    <t>块</t>
  </si>
  <si>
    <t>吸铁石造型</t>
  </si>
  <si>
    <t>1.8*2.4</t>
  </si>
  <si>
    <t>亚克力UV围边，内置LED防水模组</t>
  </si>
  <si>
    <t>格子造型</t>
  </si>
  <si>
    <t>1.4*3</t>
  </si>
  <si>
    <t>镀锌板激光切割造型，围边烤漆，四周开孔装灯，侧面圆管切割焊接烤漆，文字pvc雕刻烤漆字</t>
  </si>
  <si>
    <t>内开门</t>
  </si>
  <si>
    <t>定制内开门</t>
  </si>
  <si>
    <t>2.8*2.8</t>
  </si>
  <si>
    <t>黑胶膜UV</t>
  </si>
  <si>
    <t>2.8m长</t>
  </si>
  <si>
    <t>定制坐凳</t>
  </si>
  <si>
    <t>（详见附件7）</t>
  </si>
  <si>
    <t>3.2*1.4*2</t>
  </si>
  <si>
    <t>2.5mm厚30*50mm方管切割弯圆弧形焊接钢架，固定到墙面</t>
  </si>
  <si>
    <t>造型</t>
  </si>
  <si>
    <t>1.2mm厚镀锌板激光切割造型，围边烤漆，分色吊装</t>
  </si>
  <si>
    <t>（详见附件5）</t>
  </si>
  <si>
    <t>7.5*3</t>
  </si>
  <si>
    <t>3mm厚40*60mm方管切割弯圆弧形焊接钢架，固定到墙面</t>
  </si>
  <si>
    <t>2mm厚镀锌板激光切割造型分块，围边烤漆，分色，拼装</t>
  </si>
  <si>
    <t>烤漆字</t>
  </si>
  <si>
    <t>PVC雕刻烤漆字</t>
  </si>
  <si>
    <t>（详见附件6）</t>
  </si>
  <si>
    <t>7.5*1.4</t>
  </si>
  <si>
    <t>3mm厚40*60mm方管切割弯圆弧形焊接钢架，固定到地面</t>
  </si>
  <si>
    <t>1.2mm厚镀锌板激光切割造型分块，围边烤漆，分色，拼装</t>
  </si>
  <si>
    <t>拆除</t>
  </si>
  <si>
    <t>6.9*4.3*0.8</t>
  </si>
  <si>
    <t>原舞台拆除，砖砌基础，外装饰</t>
  </si>
  <si>
    <t>吧台，柜子</t>
  </si>
  <si>
    <t>灯光、音响(不含安装费）重新购置费用</t>
  </si>
  <si>
    <t>已按甲方定价计入</t>
  </si>
  <si>
    <t>水电、空调、消防整理、音响、灯光安装费用</t>
  </si>
  <si>
    <t>购买原有空调、消防设备</t>
  </si>
  <si>
    <t>以上报价含运输安装辅材，含增值税9%  合计</t>
  </si>
  <si>
    <t>以上报价含运输安装辅材，除税 合计</t>
  </si>
  <si>
    <t>扬州磁场剧场装修工程劳务分包最高限价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</si>
</sst>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3</xdr:row>
      <xdr:rowOff>421640</xdr:rowOff>
    </xdr:from>
    <xdr:to>
      <xdr:col>2</xdr:col>
      <xdr:colOff>0</xdr:colOff>
      <xdr:row>4</xdr:row>
      <xdr:rowOff>285750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" y="2122170"/>
          <a:ext cx="137350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90170</xdr:colOff>
      <xdr:row>10</xdr:row>
      <xdr:rowOff>171450</xdr:rowOff>
    </xdr:from>
    <xdr:to>
      <xdr:col>2</xdr:col>
      <xdr:colOff>0</xdr:colOff>
      <xdr:row>10</xdr:row>
      <xdr:rowOff>866775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670" y="8272780"/>
          <a:ext cx="139573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175895</xdr:colOff>
      <xdr:row>16</xdr:row>
      <xdr:rowOff>9525</xdr:rowOff>
    </xdr:from>
    <xdr:to>
      <xdr:col>1</xdr:col>
      <xdr:colOff>1328420</xdr:colOff>
      <xdr:row>16</xdr:row>
      <xdr:rowOff>295275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" y="13597255"/>
          <a:ext cx="115252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71755</xdr:colOff>
      <xdr:row>19</xdr:row>
      <xdr:rowOff>527685</xdr:rowOff>
    </xdr:from>
    <xdr:to>
      <xdr:col>2</xdr:col>
      <xdr:colOff>0</xdr:colOff>
      <xdr:row>20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3255" y="16858615"/>
          <a:ext cx="1414145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22</xdr:row>
      <xdr:rowOff>285750</xdr:rowOff>
    </xdr:from>
    <xdr:to>
      <xdr:col>1</xdr:col>
      <xdr:colOff>1314450</xdr:colOff>
      <xdr:row>22</xdr:row>
      <xdr:rowOff>729615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8500" y="19359880"/>
          <a:ext cx="118745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81280</xdr:colOff>
      <xdr:row>23</xdr:row>
      <xdr:rowOff>199390</xdr:rowOff>
    </xdr:from>
    <xdr:to>
      <xdr:col>2</xdr:col>
      <xdr:colOff>0</xdr:colOff>
      <xdr:row>23</xdr:row>
      <xdr:rowOff>723900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2780" y="20187920"/>
          <a:ext cx="140462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128905</xdr:colOff>
      <xdr:row>24</xdr:row>
      <xdr:rowOff>113665</xdr:rowOff>
    </xdr:from>
    <xdr:to>
      <xdr:col>2</xdr:col>
      <xdr:colOff>0</xdr:colOff>
      <xdr:row>26</xdr:row>
      <xdr:rowOff>807085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00405" y="21016595"/>
          <a:ext cx="1356995" cy="252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321310</xdr:colOff>
      <xdr:row>27</xdr:row>
      <xdr:rowOff>95250</xdr:rowOff>
    </xdr:from>
    <xdr:to>
      <xdr:col>1</xdr:col>
      <xdr:colOff>1133475</xdr:colOff>
      <xdr:row>30</xdr:row>
      <xdr:rowOff>452120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2810" y="23741380"/>
          <a:ext cx="812165" cy="310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13970</xdr:colOff>
      <xdr:row>31</xdr:row>
      <xdr:rowOff>275590</xdr:rowOff>
    </xdr:from>
    <xdr:to>
      <xdr:col>2</xdr:col>
      <xdr:colOff>0</xdr:colOff>
      <xdr:row>32</xdr:row>
      <xdr:rowOff>631825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85470" y="27579320"/>
          <a:ext cx="1471930" cy="127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35</xdr:row>
      <xdr:rowOff>157480</xdr:rowOff>
    </xdr:from>
    <xdr:to>
      <xdr:col>2</xdr:col>
      <xdr:colOff>0</xdr:colOff>
      <xdr:row>37</xdr:row>
      <xdr:rowOff>590550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9125" y="31118810"/>
          <a:ext cx="1438275" cy="226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24130</xdr:colOff>
      <xdr:row>38</xdr:row>
      <xdr:rowOff>352425</xdr:rowOff>
    </xdr:from>
    <xdr:to>
      <xdr:col>2</xdr:col>
      <xdr:colOff>0</xdr:colOff>
      <xdr:row>40</xdr:row>
      <xdr:rowOff>647065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95630" y="34056955"/>
          <a:ext cx="1461770" cy="212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444500</xdr:colOff>
      <xdr:row>41</xdr:row>
      <xdr:rowOff>66675</xdr:rowOff>
    </xdr:from>
    <xdr:to>
      <xdr:col>1</xdr:col>
      <xdr:colOff>923925</xdr:colOff>
      <xdr:row>41</xdr:row>
      <xdr:rowOff>819150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16000" y="36514405"/>
          <a:ext cx="47942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130810</xdr:colOff>
      <xdr:row>42</xdr:row>
      <xdr:rowOff>38100</xdr:rowOff>
    </xdr:from>
    <xdr:to>
      <xdr:col>1</xdr:col>
      <xdr:colOff>1028700</xdr:colOff>
      <xdr:row>42</xdr:row>
      <xdr:rowOff>876300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02310" y="37400230"/>
          <a:ext cx="89789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52070</xdr:colOff>
      <xdr:row>43</xdr:row>
      <xdr:rowOff>157480</xdr:rowOff>
    </xdr:from>
    <xdr:to>
      <xdr:col>2</xdr:col>
      <xdr:colOff>0</xdr:colOff>
      <xdr:row>43</xdr:row>
      <xdr:rowOff>742950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23570" y="38434010"/>
          <a:ext cx="143383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</xdr:colOff>
      <xdr:row>45</xdr:row>
      <xdr:rowOff>438150</xdr:rowOff>
    </xdr:from>
    <xdr:to>
      <xdr:col>2</xdr:col>
      <xdr:colOff>0</xdr:colOff>
      <xdr:row>46</xdr:row>
      <xdr:rowOff>285750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03885" y="40543480"/>
          <a:ext cx="145351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23495</xdr:colOff>
      <xdr:row>47</xdr:row>
      <xdr:rowOff>591185</xdr:rowOff>
    </xdr:from>
    <xdr:to>
      <xdr:col>2</xdr:col>
      <xdr:colOff>0</xdr:colOff>
      <xdr:row>48</xdr:row>
      <xdr:rowOff>209550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94995" y="42525315"/>
          <a:ext cx="1462405" cy="532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118745</xdr:colOff>
      <xdr:row>50</xdr:row>
      <xdr:rowOff>445135</xdr:rowOff>
    </xdr:from>
    <xdr:ext cx="1199515" cy="240665"/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90245" y="45122465"/>
          <a:ext cx="1199515" cy="24066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3</xdr:row>
      <xdr:rowOff>421640</xdr:rowOff>
    </xdr:from>
    <xdr:to>
      <xdr:col>2</xdr:col>
      <xdr:colOff>0</xdr:colOff>
      <xdr:row>4</xdr:row>
      <xdr:rowOff>285750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" y="2122170"/>
          <a:ext cx="137350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90170</xdr:colOff>
      <xdr:row>10</xdr:row>
      <xdr:rowOff>171450</xdr:rowOff>
    </xdr:from>
    <xdr:to>
      <xdr:col>2</xdr:col>
      <xdr:colOff>0</xdr:colOff>
      <xdr:row>10</xdr:row>
      <xdr:rowOff>866775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670" y="8272780"/>
          <a:ext cx="139573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175895</xdr:colOff>
      <xdr:row>16</xdr:row>
      <xdr:rowOff>9525</xdr:rowOff>
    </xdr:from>
    <xdr:to>
      <xdr:col>1</xdr:col>
      <xdr:colOff>1328420</xdr:colOff>
      <xdr:row>16</xdr:row>
      <xdr:rowOff>295275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" y="13597255"/>
          <a:ext cx="115252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71755</xdr:colOff>
      <xdr:row>19</xdr:row>
      <xdr:rowOff>527685</xdr:rowOff>
    </xdr:from>
    <xdr:to>
      <xdr:col>2</xdr:col>
      <xdr:colOff>0</xdr:colOff>
      <xdr:row>20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3255" y="16858615"/>
          <a:ext cx="1414145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22</xdr:row>
      <xdr:rowOff>285750</xdr:rowOff>
    </xdr:from>
    <xdr:to>
      <xdr:col>1</xdr:col>
      <xdr:colOff>1314450</xdr:colOff>
      <xdr:row>22</xdr:row>
      <xdr:rowOff>729615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8500" y="19359880"/>
          <a:ext cx="118745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81280</xdr:colOff>
      <xdr:row>23</xdr:row>
      <xdr:rowOff>199390</xdr:rowOff>
    </xdr:from>
    <xdr:to>
      <xdr:col>2</xdr:col>
      <xdr:colOff>0</xdr:colOff>
      <xdr:row>23</xdr:row>
      <xdr:rowOff>723900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2780" y="20187920"/>
          <a:ext cx="140462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128905</xdr:colOff>
      <xdr:row>24</xdr:row>
      <xdr:rowOff>113665</xdr:rowOff>
    </xdr:from>
    <xdr:to>
      <xdr:col>2</xdr:col>
      <xdr:colOff>0</xdr:colOff>
      <xdr:row>26</xdr:row>
      <xdr:rowOff>807085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00405" y="21016595"/>
          <a:ext cx="1356995" cy="252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321310</xdr:colOff>
      <xdr:row>27</xdr:row>
      <xdr:rowOff>95250</xdr:rowOff>
    </xdr:from>
    <xdr:to>
      <xdr:col>1</xdr:col>
      <xdr:colOff>1133475</xdr:colOff>
      <xdr:row>30</xdr:row>
      <xdr:rowOff>452120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2810" y="23741380"/>
          <a:ext cx="812165" cy="310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13970</xdr:colOff>
      <xdr:row>31</xdr:row>
      <xdr:rowOff>275590</xdr:rowOff>
    </xdr:from>
    <xdr:to>
      <xdr:col>2</xdr:col>
      <xdr:colOff>0</xdr:colOff>
      <xdr:row>32</xdr:row>
      <xdr:rowOff>631825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85470" y="27579320"/>
          <a:ext cx="1471930" cy="127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35</xdr:row>
      <xdr:rowOff>157480</xdr:rowOff>
    </xdr:from>
    <xdr:to>
      <xdr:col>2</xdr:col>
      <xdr:colOff>0</xdr:colOff>
      <xdr:row>37</xdr:row>
      <xdr:rowOff>590550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9125" y="31118810"/>
          <a:ext cx="1438275" cy="226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24130</xdr:colOff>
      <xdr:row>38</xdr:row>
      <xdr:rowOff>352425</xdr:rowOff>
    </xdr:from>
    <xdr:to>
      <xdr:col>2</xdr:col>
      <xdr:colOff>0</xdr:colOff>
      <xdr:row>40</xdr:row>
      <xdr:rowOff>647065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95630" y="34056955"/>
          <a:ext cx="1461770" cy="212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444500</xdr:colOff>
      <xdr:row>41</xdr:row>
      <xdr:rowOff>66675</xdr:rowOff>
    </xdr:from>
    <xdr:to>
      <xdr:col>1</xdr:col>
      <xdr:colOff>923925</xdr:colOff>
      <xdr:row>41</xdr:row>
      <xdr:rowOff>819150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16000" y="36514405"/>
          <a:ext cx="47942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130810</xdr:colOff>
      <xdr:row>42</xdr:row>
      <xdr:rowOff>38100</xdr:rowOff>
    </xdr:from>
    <xdr:to>
      <xdr:col>1</xdr:col>
      <xdr:colOff>1028700</xdr:colOff>
      <xdr:row>42</xdr:row>
      <xdr:rowOff>876300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02310" y="37400230"/>
          <a:ext cx="89789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52070</xdr:colOff>
      <xdr:row>43</xdr:row>
      <xdr:rowOff>157480</xdr:rowOff>
    </xdr:from>
    <xdr:to>
      <xdr:col>2</xdr:col>
      <xdr:colOff>0</xdr:colOff>
      <xdr:row>43</xdr:row>
      <xdr:rowOff>742950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23570" y="38434010"/>
          <a:ext cx="143383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</xdr:colOff>
      <xdr:row>45</xdr:row>
      <xdr:rowOff>438150</xdr:rowOff>
    </xdr:from>
    <xdr:to>
      <xdr:col>2</xdr:col>
      <xdr:colOff>0</xdr:colOff>
      <xdr:row>46</xdr:row>
      <xdr:rowOff>285750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03885" y="40543480"/>
          <a:ext cx="145351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23495</xdr:colOff>
      <xdr:row>47</xdr:row>
      <xdr:rowOff>591185</xdr:rowOff>
    </xdr:from>
    <xdr:to>
      <xdr:col>2</xdr:col>
      <xdr:colOff>0</xdr:colOff>
      <xdr:row>48</xdr:row>
      <xdr:rowOff>209550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94995" y="42525315"/>
          <a:ext cx="1462405" cy="532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118745</xdr:colOff>
      <xdr:row>50</xdr:row>
      <xdr:rowOff>445135</xdr:rowOff>
    </xdr:from>
    <xdr:ext cx="1199515" cy="240665"/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90245" y="45122465"/>
          <a:ext cx="1199515" cy="24066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3</xdr:row>
      <xdr:rowOff>421640</xdr:rowOff>
    </xdr:from>
    <xdr:to>
      <xdr:col>2</xdr:col>
      <xdr:colOff>0</xdr:colOff>
      <xdr:row>4</xdr:row>
      <xdr:rowOff>285750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" y="2122170"/>
          <a:ext cx="137350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90170</xdr:colOff>
      <xdr:row>10</xdr:row>
      <xdr:rowOff>171450</xdr:rowOff>
    </xdr:from>
    <xdr:to>
      <xdr:col>2</xdr:col>
      <xdr:colOff>0</xdr:colOff>
      <xdr:row>10</xdr:row>
      <xdr:rowOff>866775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670" y="8272780"/>
          <a:ext cx="1395730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175895</xdr:colOff>
      <xdr:row>16</xdr:row>
      <xdr:rowOff>9525</xdr:rowOff>
    </xdr:from>
    <xdr:to>
      <xdr:col>1</xdr:col>
      <xdr:colOff>1328420</xdr:colOff>
      <xdr:row>16</xdr:row>
      <xdr:rowOff>295275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" y="13597255"/>
          <a:ext cx="115252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71755</xdr:colOff>
      <xdr:row>19</xdr:row>
      <xdr:rowOff>527685</xdr:rowOff>
    </xdr:from>
    <xdr:to>
      <xdr:col>2</xdr:col>
      <xdr:colOff>0</xdr:colOff>
      <xdr:row>20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3255" y="16858615"/>
          <a:ext cx="1414145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22</xdr:row>
      <xdr:rowOff>285750</xdr:rowOff>
    </xdr:from>
    <xdr:to>
      <xdr:col>1</xdr:col>
      <xdr:colOff>1314450</xdr:colOff>
      <xdr:row>22</xdr:row>
      <xdr:rowOff>730155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8500" y="19359880"/>
          <a:ext cx="118745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81280</xdr:colOff>
      <xdr:row>23</xdr:row>
      <xdr:rowOff>199390</xdr:rowOff>
    </xdr:from>
    <xdr:to>
      <xdr:col>2</xdr:col>
      <xdr:colOff>0</xdr:colOff>
      <xdr:row>23</xdr:row>
      <xdr:rowOff>723900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2780" y="20187920"/>
          <a:ext cx="140462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128905</xdr:colOff>
      <xdr:row>24</xdr:row>
      <xdr:rowOff>113665</xdr:rowOff>
    </xdr:from>
    <xdr:to>
      <xdr:col>2</xdr:col>
      <xdr:colOff>0</xdr:colOff>
      <xdr:row>26</xdr:row>
      <xdr:rowOff>807085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00405" y="21016595"/>
          <a:ext cx="1356995" cy="252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321310</xdr:colOff>
      <xdr:row>27</xdr:row>
      <xdr:rowOff>95250</xdr:rowOff>
    </xdr:from>
    <xdr:to>
      <xdr:col>1</xdr:col>
      <xdr:colOff>1133475</xdr:colOff>
      <xdr:row>30</xdr:row>
      <xdr:rowOff>452120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2810" y="23741380"/>
          <a:ext cx="812165" cy="310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13970</xdr:colOff>
      <xdr:row>31</xdr:row>
      <xdr:rowOff>275590</xdr:rowOff>
    </xdr:from>
    <xdr:to>
      <xdr:col>2</xdr:col>
      <xdr:colOff>0</xdr:colOff>
      <xdr:row>32</xdr:row>
      <xdr:rowOff>631825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85470" y="27579320"/>
          <a:ext cx="1471930" cy="127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35</xdr:row>
      <xdr:rowOff>157480</xdr:rowOff>
    </xdr:from>
    <xdr:to>
      <xdr:col>2</xdr:col>
      <xdr:colOff>0</xdr:colOff>
      <xdr:row>37</xdr:row>
      <xdr:rowOff>590550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9125" y="31118810"/>
          <a:ext cx="1438275" cy="226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24130</xdr:colOff>
      <xdr:row>38</xdr:row>
      <xdr:rowOff>352425</xdr:rowOff>
    </xdr:from>
    <xdr:to>
      <xdr:col>2</xdr:col>
      <xdr:colOff>0</xdr:colOff>
      <xdr:row>40</xdr:row>
      <xdr:rowOff>647065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95630" y="34056955"/>
          <a:ext cx="1461770" cy="212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444500</xdr:colOff>
      <xdr:row>41</xdr:row>
      <xdr:rowOff>66675</xdr:rowOff>
    </xdr:from>
    <xdr:to>
      <xdr:col>1</xdr:col>
      <xdr:colOff>923925</xdr:colOff>
      <xdr:row>41</xdr:row>
      <xdr:rowOff>819150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16000" y="36514405"/>
          <a:ext cx="47942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130810</xdr:colOff>
      <xdr:row>42</xdr:row>
      <xdr:rowOff>38100</xdr:rowOff>
    </xdr:from>
    <xdr:to>
      <xdr:col>1</xdr:col>
      <xdr:colOff>1028700</xdr:colOff>
      <xdr:row>42</xdr:row>
      <xdr:rowOff>876300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02310" y="37400230"/>
          <a:ext cx="89789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52070</xdr:colOff>
      <xdr:row>43</xdr:row>
      <xdr:rowOff>157480</xdr:rowOff>
    </xdr:from>
    <xdr:to>
      <xdr:col>2</xdr:col>
      <xdr:colOff>0</xdr:colOff>
      <xdr:row>43</xdr:row>
      <xdr:rowOff>742950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23570" y="38434010"/>
          <a:ext cx="143383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</xdr:colOff>
      <xdr:row>45</xdr:row>
      <xdr:rowOff>438150</xdr:rowOff>
    </xdr:from>
    <xdr:to>
      <xdr:col>2</xdr:col>
      <xdr:colOff>0</xdr:colOff>
      <xdr:row>46</xdr:row>
      <xdr:rowOff>285750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03885" y="40543480"/>
          <a:ext cx="145351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23495</xdr:colOff>
      <xdr:row>47</xdr:row>
      <xdr:rowOff>591185</xdr:rowOff>
    </xdr:from>
    <xdr:to>
      <xdr:col>2</xdr:col>
      <xdr:colOff>0</xdr:colOff>
      <xdr:row>48</xdr:row>
      <xdr:rowOff>209550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94995" y="42525315"/>
          <a:ext cx="1462405" cy="5327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118745</xdr:colOff>
      <xdr:row>50</xdr:row>
      <xdr:rowOff>445135</xdr:rowOff>
    </xdr:from>
    <xdr:ext cx="1199515" cy="240665"/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90245" y="45122465"/>
          <a:ext cx="1199515" cy="24066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opLeftCell="A54" workbookViewId="0">
      <selection activeCell="C50" sqref="C50"/>
    </sheetView>
  </sheetViews>
  <sheetFormatPr defaultColWidth="8.88333333333333" defaultRowHeight="13.5"/>
  <cols>
    <col min="1" max="1" width="7.5" customWidth="1"/>
    <col min="2" max="2" width="19.5" customWidth="1"/>
    <col min="3" max="3" width="15.225" customWidth="1"/>
    <col min="4" max="4" width="14.4416666666667" customWidth="1"/>
    <col min="5" max="5" width="28.6666666666667" customWidth="1"/>
    <col min="6" max="6" width="11.25" customWidth="1"/>
    <col min="7" max="7" width="10.1333333333333" customWidth="1"/>
    <col min="8" max="8" width="13.5" customWidth="1"/>
    <col min="9" max="9" width="16.8833333333333" customWidth="1"/>
  </cols>
  <sheetData>
    <row r="1" ht="33.9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.9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72" customHeight="1" spans="1:10">
      <c r="A3" s="3">
        <v>1</v>
      </c>
      <c r="B3" s="4" t="s">
        <v>11</v>
      </c>
      <c r="C3" s="2" t="s">
        <v>12</v>
      </c>
      <c r="D3" s="3" t="s">
        <v>13</v>
      </c>
      <c r="E3" s="5" t="s">
        <v>14</v>
      </c>
      <c r="F3" s="2">
        <v>19</v>
      </c>
      <c r="G3" s="2" t="s">
        <v>15</v>
      </c>
      <c r="H3" s="6">
        <v>82</v>
      </c>
      <c r="I3" s="6">
        <f t="shared" ref="I3:I57" si="0">H3*F3</f>
        <v>1558</v>
      </c>
      <c r="J3" s="7"/>
    </row>
    <row r="4" ht="72" customHeight="1" spans="1:10">
      <c r="A4" s="8"/>
      <c r="B4" s="8"/>
      <c r="C4" s="2" t="s">
        <v>16</v>
      </c>
      <c r="D4" s="8"/>
      <c r="E4" s="5" t="s">
        <v>17</v>
      </c>
      <c r="F4" s="2">
        <v>19</v>
      </c>
      <c r="G4" s="2" t="s">
        <v>15</v>
      </c>
      <c r="H4" s="6">
        <v>200</v>
      </c>
      <c r="I4" s="6">
        <f t="shared" si="0"/>
        <v>3800</v>
      </c>
      <c r="J4" s="7"/>
    </row>
    <row r="5" ht="72" customHeight="1" spans="1:10">
      <c r="A5" s="8"/>
      <c r="B5" s="8"/>
      <c r="C5" s="2" t="s">
        <v>18</v>
      </c>
      <c r="D5" s="9"/>
      <c r="E5" s="5" t="s">
        <v>19</v>
      </c>
      <c r="F5" s="2">
        <v>19</v>
      </c>
      <c r="G5" s="2" t="s">
        <v>15</v>
      </c>
      <c r="H5" s="10">
        <v>1100</v>
      </c>
      <c r="I5" s="6">
        <f t="shared" si="0"/>
        <v>20900</v>
      </c>
      <c r="J5" s="11" t="s">
        <v>20</v>
      </c>
    </row>
    <row r="6" ht="72" customHeight="1" spans="1:10">
      <c r="A6" s="8"/>
      <c r="B6" s="8"/>
      <c r="C6" s="2" t="s">
        <v>21</v>
      </c>
      <c r="D6" s="2" t="s">
        <v>22</v>
      </c>
      <c r="E6" s="5" t="s">
        <v>23</v>
      </c>
      <c r="F6" s="2">
        <v>4.4</v>
      </c>
      <c r="G6" s="2" t="s">
        <v>15</v>
      </c>
      <c r="H6" s="6">
        <v>282</v>
      </c>
      <c r="I6" s="6">
        <f t="shared" si="0"/>
        <v>1240.8</v>
      </c>
      <c r="J6" s="7"/>
    </row>
    <row r="7" ht="72" customHeight="1" spans="1:10">
      <c r="A7" s="8"/>
      <c r="B7" s="8"/>
      <c r="C7" s="12" t="s">
        <v>24</v>
      </c>
      <c r="D7" s="12"/>
      <c r="E7" s="13" t="s">
        <v>25</v>
      </c>
      <c r="F7" s="12">
        <v>1</v>
      </c>
      <c r="G7" s="12" t="s">
        <v>26</v>
      </c>
      <c r="H7" s="10">
        <v>2207</v>
      </c>
      <c r="I7" s="10">
        <f t="shared" si="0"/>
        <v>2207</v>
      </c>
      <c r="J7" s="11" t="s">
        <v>20</v>
      </c>
    </row>
    <row r="8" ht="72" customHeight="1" spans="1:10">
      <c r="A8" s="9"/>
      <c r="B8" s="9"/>
      <c r="C8" s="2" t="s">
        <v>27</v>
      </c>
      <c r="D8" s="2"/>
      <c r="E8" s="5" t="s">
        <v>28</v>
      </c>
      <c r="F8" s="14">
        <v>8</v>
      </c>
      <c r="G8" s="2" t="s">
        <v>29</v>
      </c>
      <c r="H8" s="6">
        <v>40</v>
      </c>
      <c r="I8" s="6">
        <f t="shared" si="0"/>
        <v>320</v>
      </c>
      <c r="J8" s="15"/>
    </row>
    <row r="9" ht="72" customHeight="1" spans="1:10">
      <c r="A9" s="3">
        <v>2</v>
      </c>
      <c r="B9" s="4" t="s">
        <v>11</v>
      </c>
      <c r="C9" s="2" t="s">
        <v>30</v>
      </c>
      <c r="D9" s="3" t="s">
        <v>13</v>
      </c>
      <c r="E9" s="5" t="s">
        <v>14</v>
      </c>
      <c r="F9" s="14">
        <v>19</v>
      </c>
      <c r="G9" s="2" t="s">
        <v>15</v>
      </c>
      <c r="H9" s="6">
        <v>82</v>
      </c>
      <c r="I9" s="6">
        <f t="shared" si="0"/>
        <v>1558</v>
      </c>
      <c r="J9" s="15"/>
    </row>
    <row r="10" ht="72" customHeight="1" spans="1:10">
      <c r="A10" s="8"/>
      <c r="B10" s="8"/>
      <c r="C10" s="2" t="s">
        <v>31</v>
      </c>
      <c r="D10" s="8"/>
      <c r="E10" s="5" t="s">
        <v>32</v>
      </c>
      <c r="F10" s="14">
        <v>19</v>
      </c>
      <c r="G10" s="2" t="s">
        <v>15</v>
      </c>
      <c r="H10" s="6">
        <v>120</v>
      </c>
      <c r="I10" s="6">
        <f t="shared" si="0"/>
        <v>2280</v>
      </c>
      <c r="J10" s="15"/>
    </row>
    <row r="11" ht="72" customHeight="1" spans="1:10">
      <c r="A11" s="8"/>
      <c r="B11" s="8"/>
      <c r="C11" s="2" t="s">
        <v>33</v>
      </c>
      <c r="D11" s="8"/>
      <c r="E11" s="5" t="s">
        <v>34</v>
      </c>
      <c r="F11" s="14">
        <v>19</v>
      </c>
      <c r="G11" s="2" t="s">
        <v>15</v>
      </c>
      <c r="H11" s="6">
        <v>450</v>
      </c>
      <c r="I11" s="6">
        <f t="shared" si="0"/>
        <v>8550</v>
      </c>
      <c r="J11" s="11" t="s">
        <v>20</v>
      </c>
    </row>
    <row r="12" ht="72" customHeight="1" spans="1:10">
      <c r="A12" s="8"/>
      <c r="B12" s="8"/>
      <c r="C12" s="2" t="s">
        <v>35</v>
      </c>
      <c r="D12" s="9"/>
      <c r="E12" s="5" t="s">
        <v>36</v>
      </c>
      <c r="F12" s="14">
        <v>19</v>
      </c>
      <c r="G12" s="2" t="s">
        <v>15</v>
      </c>
      <c r="H12" s="6">
        <v>82</v>
      </c>
      <c r="I12" s="6">
        <f t="shared" si="0"/>
        <v>1558</v>
      </c>
      <c r="J12" s="15"/>
    </row>
    <row r="13" ht="72" customHeight="1" spans="1:10">
      <c r="A13" s="8"/>
      <c r="B13" s="8"/>
      <c r="C13" s="2" t="s">
        <v>37</v>
      </c>
      <c r="D13" s="2" t="s">
        <v>38</v>
      </c>
      <c r="E13" s="5" t="s">
        <v>23</v>
      </c>
      <c r="F13" s="2">
        <v>5</v>
      </c>
      <c r="G13" s="2" t="s">
        <v>15</v>
      </c>
      <c r="H13" s="6">
        <v>282</v>
      </c>
      <c r="I13" s="6">
        <f t="shared" si="0"/>
        <v>1410</v>
      </c>
      <c r="J13" s="7"/>
    </row>
    <row r="14" ht="72" customHeight="1" spans="1:10">
      <c r="A14" s="8"/>
      <c r="B14" s="8"/>
      <c r="C14" s="2" t="s">
        <v>39</v>
      </c>
      <c r="D14" s="2" t="s">
        <v>40</v>
      </c>
      <c r="E14" s="5" t="s">
        <v>41</v>
      </c>
      <c r="F14" s="2">
        <v>2</v>
      </c>
      <c r="G14" s="2" t="s">
        <v>15</v>
      </c>
      <c r="H14" s="6">
        <v>380</v>
      </c>
      <c r="I14" s="6">
        <f t="shared" si="0"/>
        <v>760</v>
      </c>
      <c r="J14" s="7"/>
    </row>
    <row r="15" ht="72" customHeight="1" spans="1:10">
      <c r="A15" s="9"/>
      <c r="B15" s="9"/>
      <c r="C15" s="2" t="s">
        <v>27</v>
      </c>
      <c r="D15" s="2"/>
      <c r="E15" s="5" t="s">
        <v>28</v>
      </c>
      <c r="F15" s="2">
        <v>21</v>
      </c>
      <c r="G15" s="2" t="s">
        <v>29</v>
      </c>
      <c r="H15" s="6">
        <v>40</v>
      </c>
      <c r="I15" s="6">
        <f t="shared" si="0"/>
        <v>840</v>
      </c>
      <c r="J15" s="7"/>
    </row>
    <row r="16" ht="72" customHeight="1" spans="1:10">
      <c r="A16" s="3">
        <v>3</v>
      </c>
      <c r="B16" s="4" t="s">
        <v>42</v>
      </c>
      <c r="C16" s="2" t="s">
        <v>43</v>
      </c>
      <c r="D16" s="3" t="s">
        <v>44</v>
      </c>
      <c r="E16" s="5" t="s">
        <v>45</v>
      </c>
      <c r="F16" s="2">
        <v>8</v>
      </c>
      <c r="G16" s="2" t="s">
        <v>15</v>
      </c>
      <c r="H16" s="6">
        <v>120</v>
      </c>
      <c r="I16" s="6">
        <f t="shared" si="0"/>
        <v>960</v>
      </c>
      <c r="J16" s="7"/>
    </row>
    <row r="17" ht="72" customHeight="1" spans="1:10">
      <c r="A17" s="8"/>
      <c r="B17" s="8"/>
      <c r="C17" s="2" t="s">
        <v>46</v>
      </c>
      <c r="D17" s="8"/>
      <c r="E17" s="5" t="s">
        <v>47</v>
      </c>
      <c r="F17" s="2">
        <v>8</v>
      </c>
      <c r="G17" s="2" t="s">
        <v>15</v>
      </c>
      <c r="H17" s="6">
        <v>40</v>
      </c>
      <c r="I17" s="6">
        <f t="shared" si="0"/>
        <v>320</v>
      </c>
      <c r="J17" s="7"/>
    </row>
    <row r="18" ht="72" customHeight="1" spans="1:10">
      <c r="A18" s="8"/>
      <c r="B18" s="8"/>
      <c r="C18" s="2" t="s">
        <v>48</v>
      </c>
      <c r="D18" s="9"/>
      <c r="E18" s="5" t="s">
        <v>49</v>
      </c>
      <c r="F18" s="2">
        <v>8</v>
      </c>
      <c r="G18" s="2" t="s">
        <v>15</v>
      </c>
      <c r="H18" s="6">
        <v>240</v>
      </c>
      <c r="I18" s="6">
        <f t="shared" si="0"/>
        <v>1920</v>
      </c>
      <c r="J18" s="7"/>
    </row>
    <row r="19" ht="72" customHeight="1" spans="1:10">
      <c r="A19" s="9"/>
      <c r="B19" s="9"/>
      <c r="C19" s="2" t="s">
        <v>50</v>
      </c>
      <c r="D19" s="2"/>
      <c r="E19" s="5" t="s">
        <v>28</v>
      </c>
      <c r="F19" s="2">
        <v>30</v>
      </c>
      <c r="G19" s="2" t="s">
        <v>29</v>
      </c>
      <c r="H19" s="6">
        <v>40</v>
      </c>
      <c r="I19" s="6">
        <f t="shared" si="0"/>
        <v>1200</v>
      </c>
      <c r="J19" s="7"/>
    </row>
    <row r="20" ht="72" customHeight="1" spans="1:10">
      <c r="A20" s="3">
        <v>4</v>
      </c>
      <c r="B20" s="4" t="s">
        <v>51</v>
      </c>
      <c r="C20" s="2" t="s">
        <v>52</v>
      </c>
      <c r="D20" s="14" t="s">
        <v>53</v>
      </c>
      <c r="E20" s="5" t="s">
        <v>54</v>
      </c>
      <c r="F20" s="14">
        <v>39</v>
      </c>
      <c r="G20" s="2" t="s">
        <v>15</v>
      </c>
      <c r="H20" s="6">
        <v>190</v>
      </c>
      <c r="I20" s="6">
        <f t="shared" si="0"/>
        <v>7410</v>
      </c>
      <c r="J20" s="11" t="s">
        <v>20</v>
      </c>
    </row>
    <row r="21" ht="72" customHeight="1" spans="1:10">
      <c r="A21" s="8"/>
      <c r="B21" s="8"/>
      <c r="C21" s="2" t="s">
        <v>55</v>
      </c>
      <c r="D21" s="14" t="s">
        <v>56</v>
      </c>
      <c r="E21" s="5" t="s">
        <v>57</v>
      </c>
      <c r="F21" s="2">
        <v>1</v>
      </c>
      <c r="G21" s="2" t="s">
        <v>26</v>
      </c>
      <c r="H21" s="6">
        <v>800</v>
      </c>
      <c r="I21" s="6">
        <f t="shared" si="0"/>
        <v>800</v>
      </c>
      <c r="J21" s="7"/>
    </row>
    <row r="22" ht="72" customHeight="1" spans="1:10">
      <c r="A22" s="9"/>
      <c r="B22" s="9"/>
      <c r="C22" s="2" t="s">
        <v>27</v>
      </c>
      <c r="D22" s="2"/>
      <c r="E22" s="5" t="s">
        <v>28</v>
      </c>
      <c r="F22" s="2">
        <v>100</v>
      </c>
      <c r="G22" s="2" t="s">
        <v>29</v>
      </c>
      <c r="H22" s="6">
        <v>40</v>
      </c>
      <c r="I22" s="6">
        <f t="shared" si="0"/>
        <v>4000</v>
      </c>
      <c r="J22" s="7"/>
    </row>
    <row r="23" ht="72" customHeight="1" spans="1:10">
      <c r="A23" s="2">
        <v>5</v>
      </c>
      <c r="B23" s="16"/>
      <c r="C23" s="16" t="s">
        <v>58</v>
      </c>
      <c r="D23" s="2" t="s">
        <v>59</v>
      </c>
      <c r="E23" s="5" t="s">
        <v>60</v>
      </c>
      <c r="F23" s="2">
        <f>0.8*4+0.3*19</f>
        <v>8.9</v>
      </c>
      <c r="G23" s="2" t="s">
        <v>15</v>
      </c>
      <c r="H23" s="6">
        <v>1900</v>
      </c>
      <c r="I23" s="6">
        <f t="shared" si="0"/>
        <v>16910</v>
      </c>
      <c r="J23" s="11" t="s">
        <v>20</v>
      </c>
    </row>
    <row r="24" ht="72" customHeight="1" spans="1:10">
      <c r="A24" s="2">
        <v>6</v>
      </c>
      <c r="B24" s="16"/>
      <c r="C24" s="2" t="s">
        <v>61</v>
      </c>
      <c r="D24" s="17" t="s">
        <v>62</v>
      </c>
      <c r="E24" s="5" t="s">
        <v>54</v>
      </c>
      <c r="F24" s="14">
        <f>8.2*3.4+3*3.4</f>
        <v>38.08</v>
      </c>
      <c r="G24" s="2" t="s">
        <v>15</v>
      </c>
      <c r="H24" s="6">
        <v>150</v>
      </c>
      <c r="I24" s="6">
        <f t="shared" si="0"/>
        <v>5712</v>
      </c>
      <c r="J24" s="7"/>
    </row>
    <row r="25" ht="72" customHeight="1" spans="1:10">
      <c r="A25" s="3">
        <v>7</v>
      </c>
      <c r="B25" s="3"/>
      <c r="C25" s="2" t="s">
        <v>63</v>
      </c>
      <c r="D25" s="2" t="s">
        <v>64</v>
      </c>
      <c r="E25" s="5" t="s">
        <v>54</v>
      </c>
      <c r="F25" s="2">
        <f>3*3.4</f>
        <v>10.2</v>
      </c>
      <c r="G25" s="2" t="s">
        <v>15</v>
      </c>
      <c r="H25" s="6">
        <v>150</v>
      </c>
      <c r="I25" s="6">
        <f t="shared" si="0"/>
        <v>1530</v>
      </c>
      <c r="J25" s="7"/>
    </row>
    <row r="26" ht="72" customHeight="1" spans="1:10">
      <c r="A26" s="8"/>
      <c r="B26" s="8"/>
      <c r="C26" s="2" t="s">
        <v>65</v>
      </c>
      <c r="D26" s="2"/>
      <c r="E26" s="5" t="s">
        <v>66</v>
      </c>
      <c r="F26" s="2">
        <v>1</v>
      </c>
      <c r="G26" s="2" t="s">
        <v>26</v>
      </c>
      <c r="H26" s="6">
        <v>6000</v>
      </c>
      <c r="I26" s="6">
        <f t="shared" si="0"/>
        <v>6000</v>
      </c>
      <c r="J26" s="18" t="s">
        <v>20</v>
      </c>
    </row>
    <row r="27" ht="72" customHeight="1" spans="1:10">
      <c r="A27" s="9"/>
      <c r="B27" s="9"/>
      <c r="C27" s="2" t="s">
        <v>67</v>
      </c>
      <c r="D27" s="5" t="s">
        <v>68</v>
      </c>
      <c r="E27" s="5" t="s">
        <v>69</v>
      </c>
      <c r="F27" s="2">
        <v>4.4</v>
      </c>
      <c r="G27" s="2" t="s">
        <v>15</v>
      </c>
      <c r="H27" s="6">
        <v>180</v>
      </c>
      <c r="I27" s="6">
        <f t="shared" si="0"/>
        <v>792</v>
      </c>
      <c r="J27" s="7"/>
    </row>
    <row r="28" ht="72" customHeight="1" spans="1:10">
      <c r="A28" s="3">
        <v>8</v>
      </c>
      <c r="B28" s="4"/>
      <c r="C28" s="2" t="s">
        <v>63</v>
      </c>
      <c r="D28" s="3" t="s">
        <v>70</v>
      </c>
      <c r="E28" s="5" t="s">
        <v>54</v>
      </c>
      <c r="F28" s="2">
        <f>0.4*3.4</f>
        <v>1.36</v>
      </c>
      <c r="G28" s="2" t="s">
        <v>15</v>
      </c>
      <c r="H28" s="6">
        <v>150</v>
      </c>
      <c r="I28" s="6">
        <f t="shared" si="0"/>
        <v>204</v>
      </c>
      <c r="J28" s="7"/>
    </row>
    <row r="29" ht="72" customHeight="1" spans="1:10">
      <c r="A29" s="8"/>
      <c r="B29" s="8"/>
      <c r="C29" s="2" t="s">
        <v>71</v>
      </c>
      <c r="D29" s="9"/>
      <c r="E29" s="5" t="s">
        <v>72</v>
      </c>
      <c r="F29" s="2">
        <v>1.36</v>
      </c>
      <c r="G29" s="2" t="s">
        <v>15</v>
      </c>
      <c r="H29" s="6">
        <v>150</v>
      </c>
      <c r="I29" s="6">
        <f t="shared" si="0"/>
        <v>204</v>
      </c>
      <c r="J29" s="7"/>
    </row>
    <row r="30" ht="72" customHeight="1" spans="1:10">
      <c r="A30" s="8"/>
      <c r="B30" s="8"/>
      <c r="C30" s="2" t="s">
        <v>73</v>
      </c>
      <c r="D30" s="2" t="s">
        <v>74</v>
      </c>
      <c r="E30" s="5" t="s">
        <v>75</v>
      </c>
      <c r="F30" s="2">
        <v>3</v>
      </c>
      <c r="G30" s="2" t="s">
        <v>29</v>
      </c>
      <c r="H30" s="6">
        <v>80</v>
      </c>
      <c r="I30" s="6">
        <f t="shared" si="0"/>
        <v>240</v>
      </c>
      <c r="J30" s="7"/>
    </row>
    <row r="31" ht="72" customHeight="1" spans="1:10">
      <c r="A31" s="9"/>
      <c r="B31" s="9"/>
      <c r="C31" s="2" t="s">
        <v>76</v>
      </c>
      <c r="D31" s="2"/>
      <c r="E31" s="5" t="s">
        <v>77</v>
      </c>
      <c r="F31" s="2">
        <v>1</v>
      </c>
      <c r="G31" s="2" t="s">
        <v>26</v>
      </c>
      <c r="H31" s="6">
        <v>140</v>
      </c>
      <c r="I31" s="6">
        <f t="shared" si="0"/>
        <v>140</v>
      </c>
      <c r="J31" s="7"/>
    </row>
    <row r="32" ht="72" customHeight="1" spans="1:10">
      <c r="A32" s="3">
        <v>9</v>
      </c>
      <c r="B32" s="4" t="s">
        <v>78</v>
      </c>
      <c r="C32" s="2" t="s">
        <v>63</v>
      </c>
      <c r="D32" s="3" t="s">
        <v>79</v>
      </c>
      <c r="E32" s="5" t="s">
        <v>54</v>
      </c>
      <c r="F32" s="2">
        <v>13.3</v>
      </c>
      <c r="G32" s="2" t="s">
        <v>15</v>
      </c>
      <c r="H32" s="6">
        <v>190</v>
      </c>
      <c r="I32" s="6">
        <f t="shared" si="0"/>
        <v>2527</v>
      </c>
      <c r="J32" s="18" t="s">
        <v>20</v>
      </c>
    </row>
    <row r="33" ht="72" customHeight="1" spans="1:10">
      <c r="A33" s="8"/>
      <c r="B33" s="8"/>
      <c r="C33" s="2" t="s">
        <v>71</v>
      </c>
      <c r="D33" s="9"/>
      <c r="E33" s="5" t="s">
        <v>72</v>
      </c>
      <c r="F33" s="2">
        <v>13.3</v>
      </c>
      <c r="G33" s="2" t="s">
        <v>15</v>
      </c>
      <c r="H33" s="6">
        <v>150</v>
      </c>
      <c r="I33" s="6">
        <f t="shared" si="0"/>
        <v>1995</v>
      </c>
      <c r="J33" s="7"/>
    </row>
    <row r="34" ht="72" customHeight="1" spans="1:10">
      <c r="A34" s="8"/>
      <c r="B34" s="8"/>
      <c r="C34" s="2" t="s">
        <v>80</v>
      </c>
      <c r="D34" s="2" t="s">
        <v>81</v>
      </c>
      <c r="E34" s="5" t="s">
        <v>82</v>
      </c>
      <c r="F34" s="2">
        <v>8.9</v>
      </c>
      <c r="G34" s="2" t="s">
        <v>15</v>
      </c>
      <c r="H34" s="6">
        <v>180</v>
      </c>
      <c r="I34" s="6">
        <f t="shared" si="0"/>
        <v>1602</v>
      </c>
      <c r="J34" s="7"/>
    </row>
    <row r="35" ht="72" customHeight="1" spans="1:10">
      <c r="A35" s="9"/>
      <c r="B35" s="9"/>
      <c r="C35" s="2" t="s">
        <v>83</v>
      </c>
      <c r="D35" s="2" t="s">
        <v>84</v>
      </c>
      <c r="E35" s="5" t="s">
        <v>85</v>
      </c>
      <c r="F35" s="2">
        <v>4.4</v>
      </c>
      <c r="G35" s="2" t="s">
        <v>15</v>
      </c>
      <c r="H35" s="6">
        <v>180</v>
      </c>
      <c r="I35" s="6">
        <f t="shared" si="0"/>
        <v>792</v>
      </c>
      <c r="J35" s="7"/>
    </row>
    <row r="36" ht="72" customHeight="1" spans="1:10">
      <c r="A36" s="3">
        <v>10</v>
      </c>
      <c r="B36" s="3"/>
      <c r="C36" s="2" t="s">
        <v>63</v>
      </c>
      <c r="D36" s="2" t="s">
        <v>86</v>
      </c>
      <c r="E36" s="5" t="s">
        <v>87</v>
      </c>
      <c r="F36" s="2">
        <f>1.9*3.4</f>
        <v>6.46</v>
      </c>
      <c r="G36" s="2" t="s">
        <v>15</v>
      </c>
      <c r="H36" s="6">
        <v>260</v>
      </c>
      <c r="I36" s="6">
        <f t="shared" si="0"/>
        <v>1679.6</v>
      </c>
      <c r="J36" s="18" t="s">
        <v>20</v>
      </c>
    </row>
    <row r="37" ht="72" customHeight="1" spans="1:10">
      <c r="A37" s="8"/>
      <c r="B37" s="8"/>
      <c r="C37" s="2" t="s">
        <v>88</v>
      </c>
      <c r="D37" s="2" t="s">
        <v>89</v>
      </c>
      <c r="E37" s="5" t="s">
        <v>90</v>
      </c>
      <c r="F37" s="2">
        <v>1</v>
      </c>
      <c r="G37" s="2" t="s">
        <v>91</v>
      </c>
      <c r="H37" s="6">
        <v>625</v>
      </c>
      <c r="I37" s="6">
        <f t="shared" si="0"/>
        <v>625</v>
      </c>
      <c r="J37" s="7"/>
    </row>
    <row r="38" ht="72" customHeight="1" spans="1:10">
      <c r="A38" s="9"/>
      <c r="B38" s="9"/>
      <c r="C38" s="2" t="s">
        <v>92</v>
      </c>
      <c r="D38" s="2" t="s">
        <v>93</v>
      </c>
      <c r="E38" s="5" t="s">
        <v>94</v>
      </c>
      <c r="F38" s="2">
        <v>1</v>
      </c>
      <c r="G38" s="2" t="s">
        <v>91</v>
      </c>
      <c r="H38" s="6">
        <f>1.8*2.4*250</f>
        <v>1080</v>
      </c>
      <c r="I38" s="6">
        <f t="shared" si="0"/>
        <v>1080</v>
      </c>
      <c r="J38" s="7"/>
    </row>
    <row r="39" ht="72" customHeight="1" spans="1:10">
      <c r="A39" s="3">
        <v>11</v>
      </c>
      <c r="B39" s="3"/>
      <c r="C39" s="2" t="s">
        <v>63</v>
      </c>
      <c r="D39" s="2" t="s">
        <v>86</v>
      </c>
      <c r="E39" s="5" t="s">
        <v>87</v>
      </c>
      <c r="F39" s="2">
        <f>1.9*3.4</f>
        <v>6.46</v>
      </c>
      <c r="G39" s="2" t="s">
        <v>15</v>
      </c>
      <c r="H39" s="6">
        <v>260</v>
      </c>
      <c r="I39" s="6">
        <f t="shared" si="0"/>
        <v>1679.6</v>
      </c>
      <c r="J39" s="18" t="s">
        <v>20</v>
      </c>
    </row>
    <row r="40" ht="72" customHeight="1" spans="1:10">
      <c r="A40" s="8"/>
      <c r="B40" s="8"/>
      <c r="C40" s="2" t="s">
        <v>95</v>
      </c>
      <c r="D40" s="2" t="s">
        <v>96</v>
      </c>
      <c r="E40" s="5" t="s">
        <v>97</v>
      </c>
      <c r="F40" s="2">
        <v>1</v>
      </c>
      <c r="G40" s="2" t="s">
        <v>26</v>
      </c>
      <c r="H40" s="6">
        <v>1200</v>
      </c>
      <c r="I40" s="6">
        <f t="shared" si="0"/>
        <v>1200</v>
      </c>
      <c r="J40" s="7"/>
    </row>
    <row r="41" ht="72" customHeight="1" spans="1:10">
      <c r="A41" s="9"/>
      <c r="B41" s="9"/>
      <c r="C41" s="2" t="s">
        <v>98</v>
      </c>
      <c r="D41" s="2"/>
      <c r="E41" s="5" t="s">
        <v>99</v>
      </c>
      <c r="F41" s="2">
        <v>1</v>
      </c>
      <c r="G41" s="2" t="s">
        <v>26</v>
      </c>
      <c r="H41" s="6">
        <v>1000</v>
      </c>
      <c r="I41" s="6">
        <f t="shared" si="0"/>
        <v>1000</v>
      </c>
      <c r="J41" s="7"/>
    </row>
    <row r="42" ht="72" customHeight="1" spans="1:10">
      <c r="A42" s="9">
        <v>12</v>
      </c>
      <c r="B42" s="9"/>
      <c r="C42" s="2"/>
      <c r="D42" s="2" t="s">
        <v>100</v>
      </c>
      <c r="E42" s="5" t="s">
        <v>101</v>
      </c>
      <c r="F42" s="2">
        <f>2.8*2.8</f>
        <v>7.84</v>
      </c>
      <c r="G42" s="2" t="s">
        <v>15</v>
      </c>
      <c r="H42" s="6">
        <v>68.5</v>
      </c>
      <c r="I42" s="6">
        <f t="shared" si="0"/>
        <v>537.04</v>
      </c>
      <c r="J42" s="7"/>
    </row>
    <row r="43" ht="72" customHeight="1" spans="1:10">
      <c r="A43" s="9">
        <v>13</v>
      </c>
      <c r="B43" s="9"/>
      <c r="C43" s="2"/>
      <c r="D43" s="2" t="s">
        <v>102</v>
      </c>
      <c r="E43" s="5" t="s">
        <v>103</v>
      </c>
      <c r="F43" s="2">
        <v>1</v>
      </c>
      <c r="G43" s="2" t="s">
        <v>29</v>
      </c>
      <c r="H43" s="6">
        <v>2600</v>
      </c>
      <c r="I43" s="6">
        <f t="shared" si="0"/>
        <v>2600</v>
      </c>
      <c r="J43" s="18" t="s">
        <v>20</v>
      </c>
    </row>
    <row r="44" ht="72" customHeight="1" spans="1:10">
      <c r="A44" s="8">
        <v>14</v>
      </c>
      <c r="B44" s="19" t="s">
        <v>104</v>
      </c>
      <c r="C44" s="2" t="s">
        <v>43</v>
      </c>
      <c r="D44" s="20" t="s">
        <v>105</v>
      </c>
      <c r="E44" s="5" t="s">
        <v>106</v>
      </c>
      <c r="F44" s="14">
        <f>3.2*1.4*2</f>
        <v>8.96</v>
      </c>
      <c r="G44" s="2" t="s">
        <v>15</v>
      </c>
      <c r="H44" s="6">
        <v>120</v>
      </c>
      <c r="I44" s="6">
        <f t="shared" si="0"/>
        <v>1075.2</v>
      </c>
      <c r="J44" s="7"/>
    </row>
    <row r="45" ht="72" customHeight="1" spans="1:10">
      <c r="A45" s="9"/>
      <c r="B45" s="9"/>
      <c r="C45" s="2" t="s">
        <v>107</v>
      </c>
      <c r="D45" s="21"/>
      <c r="E45" s="5" t="s">
        <v>108</v>
      </c>
      <c r="F45" s="14">
        <f>3.2*1.4*2</f>
        <v>8.96</v>
      </c>
      <c r="G45" s="2" t="s">
        <v>15</v>
      </c>
      <c r="H45" s="6">
        <v>280</v>
      </c>
      <c r="I45" s="6">
        <f t="shared" si="0"/>
        <v>2508.8</v>
      </c>
      <c r="J45" s="7"/>
    </row>
    <row r="46" ht="72" customHeight="1" spans="1:10">
      <c r="A46" s="3">
        <v>15</v>
      </c>
      <c r="B46" s="2"/>
      <c r="C46" s="2" t="s">
        <v>43</v>
      </c>
      <c r="D46" s="20" t="s">
        <v>105</v>
      </c>
      <c r="E46" s="5" t="s">
        <v>106</v>
      </c>
      <c r="F46" s="14">
        <f>3.2*1.4*2</f>
        <v>8.96</v>
      </c>
      <c r="G46" s="2" t="s">
        <v>15</v>
      </c>
      <c r="H46" s="6">
        <v>120</v>
      </c>
      <c r="I46" s="6">
        <f t="shared" si="0"/>
        <v>1075.2</v>
      </c>
      <c r="J46" s="18"/>
    </row>
    <row r="47" ht="72" customHeight="1" spans="1:10">
      <c r="A47" s="9"/>
      <c r="B47" s="16" t="s">
        <v>104</v>
      </c>
      <c r="C47" s="2" t="s">
        <v>107</v>
      </c>
      <c r="D47" s="21"/>
      <c r="E47" s="5" t="s">
        <v>108</v>
      </c>
      <c r="F47" s="14">
        <f>3.2*1.4*2</f>
        <v>8.96</v>
      </c>
      <c r="G47" s="2" t="s">
        <v>15</v>
      </c>
      <c r="H47" s="6">
        <v>380</v>
      </c>
      <c r="I47" s="6">
        <f t="shared" si="0"/>
        <v>3404.8</v>
      </c>
      <c r="J47" s="18" t="s">
        <v>20</v>
      </c>
    </row>
    <row r="48" ht="72" customHeight="1" spans="1:10">
      <c r="A48" s="8">
        <v>16</v>
      </c>
      <c r="B48" s="4" t="s">
        <v>109</v>
      </c>
      <c r="C48" s="2" t="s">
        <v>43</v>
      </c>
      <c r="D48" s="8" t="s">
        <v>110</v>
      </c>
      <c r="E48" s="5" t="s">
        <v>111</v>
      </c>
      <c r="F48" s="2">
        <f>7.5*3</f>
        <v>22.5</v>
      </c>
      <c r="G48" s="2" t="s">
        <v>15</v>
      </c>
      <c r="H48" s="6">
        <v>180</v>
      </c>
      <c r="I48" s="6">
        <f t="shared" si="0"/>
        <v>4050</v>
      </c>
      <c r="J48" s="7"/>
    </row>
    <row r="49" ht="72" customHeight="1" spans="1:10">
      <c r="A49" s="8"/>
      <c r="B49" s="8"/>
      <c r="C49" s="2" t="s">
        <v>107</v>
      </c>
      <c r="D49" s="9"/>
      <c r="E49" s="5" t="s">
        <v>112</v>
      </c>
      <c r="F49" s="2">
        <f>7.5*3</f>
        <v>22.5</v>
      </c>
      <c r="G49" s="2" t="s">
        <v>15</v>
      </c>
      <c r="H49" s="6">
        <v>550</v>
      </c>
      <c r="I49" s="6">
        <f t="shared" si="0"/>
        <v>12375</v>
      </c>
      <c r="J49" s="22" t="s">
        <v>20</v>
      </c>
    </row>
    <row r="50" ht="72" customHeight="1" spans="1:10">
      <c r="A50" s="9"/>
      <c r="B50" s="9"/>
      <c r="C50" s="2" t="s">
        <v>113</v>
      </c>
      <c r="D50" s="9"/>
      <c r="E50" s="5" t="s">
        <v>114</v>
      </c>
      <c r="F50" s="2">
        <v>1</v>
      </c>
      <c r="G50" s="2" t="s">
        <v>26</v>
      </c>
      <c r="H50" s="6">
        <v>1500</v>
      </c>
      <c r="I50" s="6">
        <f t="shared" si="0"/>
        <v>1500</v>
      </c>
      <c r="J50" s="23"/>
    </row>
    <row r="51" ht="72" customHeight="1" spans="1:10">
      <c r="A51" s="8">
        <v>17</v>
      </c>
      <c r="B51" s="4" t="s">
        <v>115</v>
      </c>
      <c r="C51" s="2" t="s">
        <v>43</v>
      </c>
      <c r="D51" s="9" t="s">
        <v>116</v>
      </c>
      <c r="E51" s="5" t="s">
        <v>117</v>
      </c>
      <c r="F51" s="2">
        <f>7.5*1.4</f>
        <v>10.5</v>
      </c>
      <c r="G51" s="2" t="s">
        <v>15</v>
      </c>
      <c r="H51" s="6">
        <v>180</v>
      </c>
      <c r="I51" s="6">
        <f t="shared" si="0"/>
        <v>1890</v>
      </c>
      <c r="J51" s="7"/>
    </row>
    <row r="52" ht="72" customHeight="1" spans="1:10">
      <c r="A52" s="9"/>
      <c r="B52" s="9"/>
      <c r="C52" s="2" t="s">
        <v>107</v>
      </c>
      <c r="D52" s="9"/>
      <c r="E52" s="5" t="s">
        <v>118</v>
      </c>
      <c r="F52" s="2">
        <f>7.5*1.4</f>
        <v>10.5</v>
      </c>
      <c r="G52" s="2" t="s">
        <v>15</v>
      </c>
      <c r="H52" s="6">
        <v>380</v>
      </c>
      <c r="I52" s="6">
        <f t="shared" si="0"/>
        <v>3990</v>
      </c>
      <c r="J52" s="22" t="s">
        <v>20</v>
      </c>
    </row>
    <row r="53" ht="72" customHeight="1" spans="1:10">
      <c r="A53" s="2">
        <v>18</v>
      </c>
      <c r="B53" s="16"/>
      <c r="C53" s="16" t="s">
        <v>119</v>
      </c>
      <c r="D53" s="2" t="s">
        <v>120</v>
      </c>
      <c r="E53" s="5" t="s">
        <v>121</v>
      </c>
      <c r="F53" s="9">
        <v>1</v>
      </c>
      <c r="G53" s="2" t="s">
        <v>26</v>
      </c>
      <c r="H53" s="6">
        <v>7165</v>
      </c>
      <c r="I53" s="6">
        <f t="shared" si="0"/>
        <v>7165</v>
      </c>
      <c r="J53" s="24"/>
    </row>
    <row r="54" ht="72" customHeight="1" spans="1:10">
      <c r="A54" s="2">
        <v>19</v>
      </c>
      <c r="B54" s="16"/>
      <c r="C54" s="2" t="s">
        <v>119</v>
      </c>
      <c r="D54" s="2"/>
      <c r="E54" s="5" t="s">
        <v>122</v>
      </c>
      <c r="F54" s="2">
        <v>1</v>
      </c>
      <c r="G54" s="16" t="s">
        <v>26</v>
      </c>
      <c r="H54" s="6">
        <v>1380</v>
      </c>
      <c r="I54" s="6">
        <f t="shared" si="0"/>
        <v>1380</v>
      </c>
      <c r="J54" s="23"/>
    </row>
    <row r="55" ht="72" customHeight="1" spans="1:10">
      <c r="A55" s="2">
        <v>20</v>
      </c>
      <c r="B55" s="16"/>
      <c r="C55" s="25" t="s">
        <v>123</v>
      </c>
      <c r="D55" s="2"/>
      <c r="E55" s="25"/>
      <c r="F55" s="2">
        <v>1</v>
      </c>
      <c r="G55" s="2" t="s">
        <v>26</v>
      </c>
      <c r="H55" s="6">
        <v>53400</v>
      </c>
      <c r="I55" s="6">
        <f t="shared" si="0"/>
        <v>53400</v>
      </c>
      <c r="J55" s="18" t="s">
        <v>124</v>
      </c>
    </row>
    <row r="56" ht="72" customHeight="1" spans="1:10">
      <c r="A56" s="2">
        <v>21</v>
      </c>
      <c r="B56" s="16"/>
      <c r="C56" s="25" t="s">
        <v>125</v>
      </c>
      <c r="D56" s="16"/>
      <c r="E56" s="25"/>
      <c r="F56" s="2">
        <v>450</v>
      </c>
      <c r="G56" s="16" t="s">
        <v>15</v>
      </c>
      <c r="H56" s="6">
        <v>106</v>
      </c>
      <c r="I56" s="6">
        <f t="shared" si="0"/>
        <v>47700</v>
      </c>
      <c r="J56" s="18" t="s">
        <v>20</v>
      </c>
    </row>
    <row r="57" ht="72" customHeight="1" spans="1:10">
      <c r="A57" s="2">
        <v>22</v>
      </c>
      <c r="B57" s="16"/>
      <c r="C57" s="25" t="s">
        <v>126</v>
      </c>
      <c r="D57" s="16"/>
      <c r="E57" s="25"/>
      <c r="F57" s="2">
        <v>1</v>
      </c>
      <c r="G57" s="16" t="s">
        <v>26</v>
      </c>
      <c r="H57" s="6">
        <v>188768</v>
      </c>
      <c r="I57" s="6">
        <f t="shared" si="0"/>
        <v>188768</v>
      </c>
      <c r="J57" s="18" t="s">
        <v>124</v>
      </c>
    </row>
    <row r="58" ht="27.95" customHeight="1" spans="1:10">
      <c r="A58" s="26" t="s">
        <v>127</v>
      </c>
      <c r="B58" s="27"/>
      <c r="C58" s="27"/>
      <c r="D58" s="27"/>
      <c r="E58" s="27"/>
      <c r="F58" s="28"/>
      <c r="G58" s="29"/>
      <c r="H58" s="30"/>
      <c r="I58" s="31">
        <f>SUM(I3:I57)*1.09</f>
        <v>482786.1136</v>
      </c>
      <c r="J58" s="32"/>
    </row>
    <row r="59" spans="1:10">
      <c r="F59" s="33"/>
    </row>
    <row r="60" spans="1:10">
      <c r="F60" s="33"/>
    </row>
    <row r="61" spans="1:10">
      <c r="F61" s="34"/>
    </row>
  </sheetData>
  <mergeCells count="38">
    <mergeCell ref="A1:I1"/>
    <mergeCell ref="A58:E58"/>
    <mergeCell ref="F58:H58"/>
    <mergeCell ref="A3:A8"/>
    <mergeCell ref="A9:A15"/>
    <mergeCell ref="A16:A19"/>
    <mergeCell ref="A20:A22"/>
    <mergeCell ref="A25:A27"/>
    <mergeCell ref="A28:A31"/>
    <mergeCell ref="A32:A35"/>
    <mergeCell ref="A36:A38"/>
    <mergeCell ref="A39:A41"/>
    <mergeCell ref="A44:A45"/>
    <mergeCell ref="A46:A47"/>
    <mergeCell ref="A48:A50"/>
    <mergeCell ref="A51:A52"/>
    <mergeCell ref="B3:B8"/>
    <mergeCell ref="B9:B15"/>
    <mergeCell ref="B16:B19"/>
    <mergeCell ref="B20:B22"/>
    <mergeCell ref="B25:B27"/>
    <mergeCell ref="B28:B31"/>
    <mergeCell ref="B32:B35"/>
    <mergeCell ref="B36:B38"/>
    <mergeCell ref="B39:B41"/>
    <mergeCell ref="B44:B45"/>
    <mergeCell ref="B48:B50"/>
    <mergeCell ref="B51:B52"/>
    <mergeCell ref="D3:D5"/>
    <mergeCell ref="D9:D12"/>
    <mergeCell ref="D16:D18"/>
    <mergeCell ref="D28:D29"/>
    <mergeCell ref="D32:D33"/>
    <mergeCell ref="D44:D45"/>
    <mergeCell ref="D46:D47"/>
    <mergeCell ref="D48:D49"/>
    <mergeCell ref="J49:J50"/>
    <mergeCell ref="J52:J54"/>
  </mergeCells>
  <pageMargins left="0.236220472440945" right="0.236220472440945" top="0.748031496062992" bottom="0.196850393700787" header="0.31496062992126" footer="0.31496062992126"/>
  <pageSetup paperSize="9" fitToWidth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workbookViewId="0">
      <selection activeCell="A1" sqref="A1:I1"/>
    </sheetView>
  </sheetViews>
  <sheetFormatPr defaultColWidth="8.88333333333333" defaultRowHeight="13.5"/>
  <cols>
    <col min="1" max="1" width="7.5" customWidth="1"/>
    <col min="2" max="2" width="19.5" customWidth="1"/>
    <col min="3" max="3" width="15.225" customWidth="1"/>
    <col min="4" max="4" width="14.4416666666667" customWidth="1"/>
    <col min="5" max="5" width="28.6666666666667" customWidth="1"/>
    <col min="6" max="6" width="11.25" customWidth="1"/>
    <col min="7" max="7" width="10.1333333333333" customWidth="1"/>
    <col min="8" max="8" width="13.5" customWidth="1"/>
    <col min="9" max="9" width="16.8833333333333" customWidth="1"/>
  </cols>
  <sheetData>
    <row r="1" ht="33.9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.9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72" customHeight="1" spans="1:10">
      <c r="A3" s="3">
        <v>1</v>
      </c>
      <c r="B3" s="4" t="s">
        <v>11</v>
      </c>
      <c r="C3" s="2" t="s">
        <v>12</v>
      </c>
      <c r="D3" s="3" t="s">
        <v>13</v>
      </c>
      <c r="E3" s="5" t="s">
        <v>14</v>
      </c>
      <c r="F3" s="2">
        <v>19</v>
      </c>
      <c r="G3" s="2" t="s">
        <v>15</v>
      </c>
      <c r="H3" s="6">
        <v>82</v>
      </c>
      <c r="I3" s="6">
        <f t="shared" ref="I3:I55" si="0">H3*F3</f>
        <v>1558</v>
      </c>
      <c r="J3" s="7"/>
    </row>
    <row r="4" ht="72" customHeight="1" spans="1:10">
      <c r="A4" s="8"/>
      <c r="B4" s="8"/>
      <c r="C4" s="2" t="s">
        <v>16</v>
      </c>
      <c r="D4" s="8"/>
      <c r="E4" s="5" t="s">
        <v>17</v>
      </c>
      <c r="F4" s="2">
        <v>19</v>
      </c>
      <c r="G4" s="2" t="s">
        <v>15</v>
      </c>
      <c r="H4" s="6">
        <v>200</v>
      </c>
      <c r="I4" s="6">
        <f t="shared" si="0"/>
        <v>3800</v>
      </c>
      <c r="J4" s="7"/>
    </row>
    <row r="5" ht="72" customHeight="1" spans="1:10">
      <c r="A5" s="8"/>
      <c r="B5" s="8"/>
      <c r="C5" s="2" t="s">
        <v>18</v>
      </c>
      <c r="D5" s="9"/>
      <c r="E5" s="5" t="s">
        <v>19</v>
      </c>
      <c r="F5" s="2">
        <v>19</v>
      </c>
      <c r="G5" s="2" t="s">
        <v>15</v>
      </c>
      <c r="H5" s="10">
        <v>1100</v>
      </c>
      <c r="I5" s="6">
        <f t="shared" si="0"/>
        <v>20900</v>
      </c>
      <c r="J5" s="11" t="s">
        <v>20</v>
      </c>
    </row>
    <row r="6" ht="72" customHeight="1" spans="1:10">
      <c r="A6" s="8"/>
      <c r="B6" s="8"/>
      <c r="C6" s="2" t="s">
        <v>21</v>
      </c>
      <c r="D6" s="2" t="s">
        <v>22</v>
      </c>
      <c r="E6" s="5" t="s">
        <v>23</v>
      </c>
      <c r="F6" s="2">
        <v>4.4</v>
      </c>
      <c r="G6" s="2" t="s">
        <v>15</v>
      </c>
      <c r="H6" s="6">
        <v>282</v>
      </c>
      <c r="I6" s="6">
        <f t="shared" si="0"/>
        <v>1240.8</v>
      </c>
      <c r="J6" s="7"/>
    </row>
    <row r="7" ht="72" customHeight="1" spans="1:10">
      <c r="A7" s="8"/>
      <c r="B7" s="8"/>
      <c r="C7" s="12" t="s">
        <v>24</v>
      </c>
      <c r="D7" s="12"/>
      <c r="E7" s="13" t="s">
        <v>25</v>
      </c>
      <c r="F7" s="12">
        <v>1</v>
      </c>
      <c r="G7" s="12" t="s">
        <v>26</v>
      </c>
      <c r="H7" s="10">
        <v>2207</v>
      </c>
      <c r="I7" s="10">
        <f t="shared" si="0"/>
        <v>2207</v>
      </c>
      <c r="J7" s="11" t="s">
        <v>20</v>
      </c>
    </row>
    <row r="8" ht="72" customHeight="1" spans="1:10">
      <c r="A8" s="9"/>
      <c r="B8" s="9"/>
      <c r="C8" s="2" t="s">
        <v>27</v>
      </c>
      <c r="D8" s="2"/>
      <c r="E8" s="5" t="s">
        <v>28</v>
      </c>
      <c r="F8" s="14">
        <v>8</v>
      </c>
      <c r="G8" s="2" t="s">
        <v>29</v>
      </c>
      <c r="H8" s="6">
        <v>40</v>
      </c>
      <c r="I8" s="6">
        <f t="shared" si="0"/>
        <v>320</v>
      </c>
      <c r="J8" s="15"/>
    </row>
    <row r="9" ht="72" customHeight="1" spans="1:10">
      <c r="A9" s="3">
        <v>2</v>
      </c>
      <c r="B9" s="4" t="s">
        <v>11</v>
      </c>
      <c r="C9" s="2" t="s">
        <v>30</v>
      </c>
      <c r="D9" s="3" t="s">
        <v>13</v>
      </c>
      <c r="E9" s="5" t="s">
        <v>14</v>
      </c>
      <c r="F9" s="14">
        <v>19</v>
      </c>
      <c r="G9" s="2" t="s">
        <v>15</v>
      </c>
      <c r="H9" s="6">
        <v>82</v>
      </c>
      <c r="I9" s="6">
        <f t="shared" si="0"/>
        <v>1558</v>
      </c>
      <c r="J9" s="15"/>
    </row>
    <row r="10" ht="72" customHeight="1" spans="1:10">
      <c r="A10" s="8"/>
      <c r="B10" s="8"/>
      <c r="C10" s="2" t="s">
        <v>31</v>
      </c>
      <c r="D10" s="8"/>
      <c r="E10" s="5" t="s">
        <v>32</v>
      </c>
      <c r="F10" s="14">
        <v>19</v>
      </c>
      <c r="G10" s="2" t="s">
        <v>15</v>
      </c>
      <c r="H10" s="6">
        <v>120</v>
      </c>
      <c r="I10" s="6">
        <f t="shared" si="0"/>
        <v>2280</v>
      </c>
      <c r="J10" s="15"/>
    </row>
    <row r="11" ht="72" customHeight="1" spans="1:10">
      <c r="A11" s="8"/>
      <c r="B11" s="8"/>
      <c r="C11" s="2" t="s">
        <v>33</v>
      </c>
      <c r="D11" s="8"/>
      <c r="E11" s="5" t="s">
        <v>34</v>
      </c>
      <c r="F11" s="14">
        <v>19</v>
      </c>
      <c r="G11" s="2" t="s">
        <v>15</v>
      </c>
      <c r="H11" s="6">
        <v>450</v>
      </c>
      <c r="I11" s="6">
        <f t="shared" si="0"/>
        <v>8550</v>
      </c>
      <c r="J11" s="11" t="s">
        <v>20</v>
      </c>
    </row>
    <row r="12" ht="72" customHeight="1" spans="1:10">
      <c r="A12" s="8"/>
      <c r="B12" s="8"/>
      <c r="C12" s="2" t="s">
        <v>35</v>
      </c>
      <c r="D12" s="9"/>
      <c r="E12" s="5" t="s">
        <v>36</v>
      </c>
      <c r="F12" s="14">
        <v>19</v>
      </c>
      <c r="G12" s="2" t="s">
        <v>15</v>
      </c>
      <c r="H12" s="6">
        <v>82</v>
      </c>
      <c r="I12" s="6">
        <f t="shared" si="0"/>
        <v>1558</v>
      </c>
      <c r="J12" s="15"/>
    </row>
    <row r="13" ht="72" customHeight="1" spans="1:10">
      <c r="A13" s="8"/>
      <c r="B13" s="8"/>
      <c r="C13" s="2" t="s">
        <v>37</v>
      </c>
      <c r="D13" s="2" t="s">
        <v>38</v>
      </c>
      <c r="E13" s="5" t="s">
        <v>23</v>
      </c>
      <c r="F13" s="2">
        <v>5</v>
      </c>
      <c r="G13" s="2" t="s">
        <v>15</v>
      </c>
      <c r="H13" s="6">
        <v>282</v>
      </c>
      <c r="I13" s="6">
        <f t="shared" si="0"/>
        <v>1410</v>
      </c>
      <c r="J13" s="7"/>
    </row>
    <row r="14" ht="72" customHeight="1" spans="1:10">
      <c r="A14" s="8"/>
      <c r="B14" s="8"/>
      <c r="C14" s="2" t="s">
        <v>39</v>
      </c>
      <c r="D14" s="2" t="s">
        <v>40</v>
      </c>
      <c r="E14" s="5" t="s">
        <v>41</v>
      </c>
      <c r="F14" s="2">
        <v>2</v>
      </c>
      <c r="G14" s="2" t="s">
        <v>15</v>
      </c>
      <c r="H14" s="6">
        <v>380</v>
      </c>
      <c r="I14" s="6">
        <f t="shared" si="0"/>
        <v>760</v>
      </c>
      <c r="J14" s="7"/>
    </row>
    <row r="15" ht="72" customHeight="1" spans="1:10">
      <c r="A15" s="9"/>
      <c r="B15" s="9"/>
      <c r="C15" s="2" t="s">
        <v>27</v>
      </c>
      <c r="D15" s="2"/>
      <c r="E15" s="5" t="s">
        <v>28</v>
      </c>
      <c r="F15" s="2">
        <v>21</v>
      </c>
      <c r="G15" s="2" t="s">
        <v>29</v>
      </c>
      <c r="H15" s="6">
        <v>40</v>
      </c>
      <c r="I15" s="6">
        <f t="shared" si="0"/>
        <v>840</v>
      </c>
      <c r="J15" s="7"/>
    </row>
    <row r="16" ht="72" customHeight="1" spans="1:10">
      <c r="A16" s="3">
        <v>3</v>
      </c>
      <c r="B16" s="4" t="s">
        <v>42</v>
      </c>
      <c r="C16" s="2" t="s">
        <v>43</v>
      </c>
      <c r="D16" s="3" t="s">
        <v>44</v>
      </c>
      <c r="E16" s="5" t="s">
        <v>45</v>
      </c>
      <c r="F16" s="2">
        <v>8</v>
      </c>
      <c r="G16" s="2" t="s">
        <v>15</v>
      </c>
      <c r="H16" s="6">
        <v>120</v>
      </c>
      <c r="I16" s="6">
        <f t="shared" si="0"/>
        <v>960</v>
      </c>
      <c r="J16" s="7"/>
    </row>
    <row r="17" ht="72" customHeight="1" spans="1:10">
      <c r="A17" s="8"/>
      <c r="B17" s="8"/>
      <c r="C17" s="2" t="s">
        <v>46</v>
      </c>
      <c r="D17" s="8"/>
      <c r="E17" s="5" t="s">
        <v>47</v>
      </c>
      <c r="F17" s="2">
        <v>8</v>
      </c>
      <c r="G17" s="2" t="s">
        <v>15</v>
      </c>
      <c r="H17" s="6">
        <v>40</v>
      </c>
      <c r="I17" s="6">
        <f t="shared" si="0"/>
        <v>320</v>
      </c>
      <c r="J17" s="7"/>
    </row>
    <row r="18" ht="72" customHeight="1" spans="1:10">
      <c r="A18" s="8"/>
      <c r="B18" s="8"/>
      <c r="C18" s="2" t="s">
        <v>48</v>
      </c>
      <c r="D18" s="9"/>
      <c r="E18" s="5" t="s">
        <v>49</v>
      </c>
      <c r="F18" s="2">
        <v>8</v>
      </c>
      <c r="G18" s="2" t="s">
        <v>15</v>
      </c>
      <c r="H18" s="6">
        <v>240</v>
      </c>
      <c r="I18" s="6">
        <f t="shared" si="0"/>
        <v>1920</v>
      </c>
      <c r="J18" s="7"/>
    </row>
    <row r="19" ht="72" customHeight="1" spans="1:10">
      <c r="A19" s="9"/>
      <c r="B19" s="9"/>
      <c r="C19" s="2" t="s">
        <v>50</v>
      </c>
      <c r="D19" s="2"/>
      <c r="E19" s="5" t="s">
        <v>28</v>
      </c>
      <c r="F19" s="2">
        <v>30</v>
      </c>
      <c r="G19" s="2" t="s">
        <v>29</v>
      </c>
      <c r="H19" s="6">
        <v>40</v>
      </c>
      <c r="I19" s="6">
        <f t="shared" si="0"/>
        <v>1200</v>
      </c>
      <c r="J19" s="7"/>
    </row>
    <row r="20" ht="72" customHeight="1" spans="1:10">
      <c r="A20" s="3">
        <v>4</v>
      </c>
      <c r="B20" s="4" t="s">
        <v>51</v>
      </c>
      <c r="C20" s="2" t="s">
        <v>52</v>
      </c>
      <c r="D20" s="14" t="s">
        <v>53</v>
      </c>
      <c r="E20" s="5" t="s">
        <v>54</v>
      </c>
      <c r="F20" s="14">
        <v>39</v>
      </c>
      <c r="G20" s="2" t="s">
        <v>15</v>
      </c>
      <c r="H20" s="6">
        <v>190</v>
      </c>
      <c r="I20" s="6">
        <f t="shared" si="0"/>
        <v>7410</v>
      </c>
      <c r="J20" s="11" t="s">
        <v>20</v>
      </c>
    </row>
    <row r="21" ht="72" customHeight="1" spans="1:10">
      <c r="A21" s="8"/>
      <c r="B21" s="8"/>
      <c r="C21" s="2" t="s">
        <v>55</v>
      </c>
      <c r="D21" s="14" t="s">
        <v>56</v>
      </c>
      <c r="E21" s="5" t="s">
        <v>57</v>
      </c>
      <c r="F21" s="2">
        <v>1</v>
      </c>
      <c r="G21" s="2" t="s">
        <v>26</v>
      </c>
      <c r="H21" s="6">
        <v>800</v>
      </c>
      <c r="I21" s="6">
        <f t="shared" si="0"/>
        <v>800</v>
      </c>
      <c r="J21" s="7"/>
    </row>
    <row r="22" ht="72" customHeight="1" spans="1:10">
      <c r="A22" s="9"/>
      <c r="B22" s="9"/>
      <c r="C22" s="2" t="s">
        <v>27</v>
      </c>
      <c r="D22" s="2"/>
      <c r="E22" s="5" t="s">
        <v>28</v>
      </c>
      <c r="F22" s="2">
        <v>100</v>
      </c>
      <c r="G22" s="2" t="s">
        <v>29</v>
      </c>
      <c r="H22" s="6">
        <v>40</v>
      </c>
      <c r="I22" s="6">
        <f t="shared" si="0"/>
        <v>4000</v>
      </c>
      <c r="J22" s="7"/>
    </row>
    <row r="23" ht="72" customHeight="1" spans="1:10">
      <c r="A23" s="2">
        <v>5</v>
      </c>
      <c r="B23" s="16"/>
      <c r="C23" s="16" t="s">
        <v>58</v>
      </c>
      <c r="D23" s="2" t="s">
        <v>59</v>
      </c>
      <c r="E23" s="5" t="s">
        <v>60</v>
      </c>
      <c r="F23" s="2">
        <f>0.8*4+0.3*19</f>
        <v>8.9</v>
      </c>
      <c r="G23" s="2" t="s">
        <v>15</v>
      </c>
      <c r="H23" s="6">
        <v>1900</v>
      </c>
      <c r="I23" s="6">
        <f t="shared" si="0"/>
        <v>16910</v>
      </c>
      <c r="J23" s="11" t="s">
        <v>20</v>
      </c>
    </row>
    <row r="24" ht="72" customHeight="1" spans="1:10">
      <c r="A24" s="2">
        <v>6</v>
      </c>
      <c r="B24" s="16"/>
      <c r="C24" s="2" t="s">
        <v>61</v>
      </c>
      <c r="D24" s="17" t="s">
        <v>62</v>
      </c>
      <c r="E24" s="5" t="s">
        <v>54</v>
      </c>
      <c r="F24" s="14">
        <f>8.2*3.4+3*3.4</f>
        <v>38.08</v>
      </c>
      <c r="G24" s="2" t="s">
        <v>15</v>
      </c>
      <c r="H24" s="6">
        <v>150</v>
      </c>
      <c r="I24" s="6">
        <f t="shared" si="0"/>
        <v>5712</v>
      </c>
      <c r="J24" s="7"/>
    </row>
    <row r="25" ht="72" customHeight="1" spans="1:10">
      <c r="A25" s="3">
        <v>7</v>
      </c>
      <c r="B25" s="3"/>
      <c r="C25" s="2" t="s">
        <v>63</v>
      </c>
      <c r="D25" s="2" t="s">
        <v>64</v>
      </c>
      <c r="E25" s="5" t="s">
        <v>54</v>
      </c>
      <c r="F25" s="2">
        <f>3*3.4</f>
        <v>10.2</v>
      </c>
      <c r="G25" s="2" t="s">
        <v>15</v>
      </c>
      <c r="H25" s="6">
        <v>150</v>
      </c>
      <c r="I25" s="6">
        <f t="shared" si="0"/>
        <v>1530</v>
      </c>
      <c r="J25" s="7"/>
    </row>
    <row r="26" ht="72" customHeight="1" spans="1:10">
      <c r="A26" s="8"/>
      <c r="B26" s="8"/>
      <c r="C26" s="2" t="s">
        <v>65</v>
      </c>
      <c r="D26" s="2"/>
      <c r="E26" s="5" t="s">
        <v>66</v>
      </c>
      <c r="F26" s="2">
        <v>1</v>
      </c>
      <c r="G26" s="2" t="s">
        <v>26</v>
      </c>
      <c r="H26" s="6">
        <v>6000</v>
      </c>
      <c r="I26" s="6">
        <f t="shared" si="0"/>
        <v>6000</v>
      </c>
      <c r="J26" s="18" t="s">
        <v>20</v>
      </c>
    </row>
    <row r="27" ht="72" customHeight="1" spans="1:10">
      <c r="A27" s="9"/>
      <c r="B27" s="9"/>
      <c r="C27" s="2" t="s">
        <v>67</v>
      </c>
      <c r="D27" s="5" t="s">
        <v>68</v>
      </c>
      <c r="E27" s="5" t="s">
        <v>69</v>
      </c>
      <c r="F27" s="2">
        <v>4.4</v>
      </c>
      <c r="G27" s="2" t="s">
        <v>15</v>
      </c>
      <c r="H27" s="6">
        <v>180</v>
      </c>
      <c r="I27" s="6">
        <f t="shared" si="0"/>
        <v>792</v>
      </c>
      <c r="J27" s="7"/>
    </row>
    <row r="28" ht="72" customHeight="1" spans="1:10">
      <c r="A28" s="3">
        <v>8</v>
      </c>
      <c r="B28" s="4"/>
      <c r="C28" s="2" t="s">
        <v>63</v>
      </c>
      <c r="D28" s="3" t="s">
        <v>70</v>
      </c>
      <c r="E28" s="5" t="s">
        <v>54</v>
      </c>
      <c r="F28" s="2">
        <f>0.4*3.4</f>
        <v>1.36</v>
      </c>
      <c r="G28" s="2" t="s">
        <v>15</v>
      </c>
      <c r="H28" s="6">
        <v>150</v>
      </c>
      <c r="I28" s="6">
        <f t="shared" si="0"/>
        <v>204</v>
      </c>
      <c r="J28" s="7"/>
    </row>
    <row r="29" ht="72" customHeight="1" spans="1:10">
      <c r="A29" s="8"/>
      <c r="B29" s="8"/>
      <c r="C29" s="2" t="s">
        <v>71</v>
      </c>
      <c r="D29" s="9"/>
      <c r="E29" s="5" t="s">
        <v>72</v>
      </c>
      <c r="F29" s="2">
        <v>1.36</v>
      </c>
      <c r="G29" s="2" t="s">
        <v>15</v>
      </c>
      <c r="H29" s="6">
        <v>150</v>
      </c>
      <c r="I29" s="6">
        <f t="shared" si="0"/>
        <v>204</v>
      </c>
      <c r="J29" s="7"/>
    </row>
    <row r="30" ht="72" customHeight="1" spans="1:10">
      <c r="A30" s="8"/>
      <c r="B30" s="8"/>
      <c r="C30" s="2" t="s">
        <v>73</v>
      </c>
      <c r="D30" s="2" t="s">
        <v>74</v>
      </c>
      <c r="E30" s="5" t="s">
        <v>75</v>
      </c>
      <c r="F30" s="2">
        <v>3</v>
      </c>
      <c r="G30" s="2" t="s">
        <v>29</v>
      </c>
      <c r="H30" s="6">
        <v>80</v>
      </c>
      <c r="I30" s="6">
        <f t="shared" si="0"/>
        <v>240</v>
      </c>
      <c r="J30" s="7"/>
    </row>
    <row r="31" ht="72" customHeight="1" spans="1:10">
      <c r="A31" s="9"/>
      <c r="B31" s="9"/>
      <c r="C31" s="2" t="s">
        <v>76</v>
      </c>
      <c r="D31" s="2"/>
      <c r="E31" s="5" t="s">
        <v>77</v>
      </c>
      <c r="F31" s="2">
        <v>1</v>
      </c>
      <c r="G31" s="2" t="s">
        <v>26</v>
      </c>
      <c r="H31" s="6">
        <v>140</v>
      </c>
      <c r="I31" s="6">
        <f t="shared" si="0"/>
        <v>140</v>
      </c>
      <c r="J31" s="7"/>
    </row>
    <row r="32" ht="72" customHeight="1" spans="1:10">
      <c r="A32" s="3">
        <v>9</v>
      </c>
      <c r="B32" s="4" t="s">
        <v>78</v>
      </c>
      <c r="C32" s="2" t="s">
        <v>63</v>
      </c>
      <c r="D32" s="3" t="s">
        <v>79</v>
      </c>
      <c r="E32" s="5" t="s">
        <v>54</v>
      </c>
      <c r="F32" s="2">
        <v>13.3</v>
      </c>
      <c r="G32" s="2" t="s">
        <v>15</v>
      </c>
      <c r="H32" s="6">
        <v>190</v>
      </c>
      <c r="I32" s="6">
        <f t="shared" si="0"/>
        <v>2527</v>
      </c>
      <c r="J32" s="18" t="s">
        <v>20</v>
      </c>
    </row>
    <row r="33" ht="72" customHeight="1" spans="1:10">
      <c r="A33" s="8"/>
      <c r="B33" s="8"/>
      <c r="C33" s="2" t="s">
        <v>71</v>
      </c>
      <c r="D33" s="9"/>
      <c r="E33" s="5" t="s">
        <v>72</v>
      </c>
      <c r="F33" s="2">
        <v>13.3</v>
      </c>
      <c r="G33" s="2" t="s">
        <v>15</v>
      </c>
      <c r="H33" s="6">
        <v>150</v>
      </c>
      <c r="I33" s="6">
        <f t="shared" si="0"/>
        <v>1995</v>
      </c>
      <c r="J33" s="7"/>
    </row>
    <row r="34" ht="72" customHeight="1" spans="1:10">
      <c r="A34" s="8"/>
      <c r="B34" s="8"/>
      <c r="C34" s="2" t="s">
        <v>80</v>
      </c>
      <c r="D34" s="2" t="s">
        <v>81</v>
      </c>
      <c r="E34" s="5" t="s">
        <v>82</v>
      </c>
      <c r="F34" s="2">
        <v>8.9</v>
      </c>
      <c r="G34" s="2" t="s">
        <v>15</v>
      </c>
      <c r="H34" s="6">
        <v>180</v>
      </c>
      <c r="I34" s="6">
        <f t="shared" si="0"/>
        <v>1602</v>
      </c>
      <c r="J34" s="7"/>
    </row>
    <row r="35" ht="72" customHeight="1" spans="1:10">
      <c r="A35" s="9"/>
      <c r="B35" s="9"/>
      <c r="C35" s="2" t="s">
        <v>83</v>
      </c>
      <c r="D35" s="2" t="s">
        <v>84</v>
      </c>
      <c r="E35" s="5" t="s">
        <v>85</v>
      </c>
      <c r="F35" s="2">
        <v>4.4</v>
      </c>
      <c r="G35" s="2" t="s">
        <v>15</v>
      </c>
      <c r="H35" s="6">
        <v>180</v>
      </c>
      <c r="I35" s="6">
        <f t="shared" si="0"/>
        <v>792</v>
      </c>
      <c r="J35" s="7"/>
    </row>
    <row r="36" ht="72" customHeight="1" spans="1:10">
      <c r="A36" s="3">
        <v>10</v>
      </c>
      <c r="B36" s="3"/>
      <c r="C36" s="2" t="s">
        <v>63</v>
      </c>
      <c r="D36" s="2" t="s">
        <v>86</v>
      </c>
      <c r="E36" s="5" t="s">
        <v>87</v>
      </c>
      <c r="F36" s="2">
        <f>1.9*3.4</f>
        <v>6.46</v>
      </c>
      <c r="G36" s="2" t="s">
        <v>15</v>
      </c>
      <c r="H36" s="6">
        <v>260</v>
      </c>
      <c r="I36" s="6">
        <f t="shared" si="0"/>
        <v>1679.6</v>
      </c>
      <c r="J36" s="18" t="s">
        <v>20</v>
      </c>
    </row>
    <row r="37" ht="72" customHeight="1" spans="1:10">
      <c r="A37" s="8"/>
      <c r="B37" s="8"/>
      <c r="C37" s="2" t="s">
        <v>88</v>
      </c>
      <c r="D37" s="2" t="s">
        <v>89</v>
      </c>
      <c r="E37" s="5" t="s">
        <v>90</v>
      </c>
      <c r="F37" s="2">
        <v>1</v>
      </c>
      <c r="G37" s="2" t="s">
        <v>91</v>
      </c>
      <c r="H37" s="6">
        <v>625</v>
      </c>
      <c r="I37" s="6">
        <f t="shared" si="0"/>
        <v>625</v>
      </c>
      <c r="J37" s="7"/>
    </row>
    <row r="38" ht="72" customHeight="1" spans="1:10">
      <c r="A38" s="9"/>
      <c r="B38" s="9"/>
      <c r="C38" s="2" t="s">
        <v>92</v>
      </c>
      <c r="D38" s="2" t="s">
        <v>93</v>
      </c>
      <c r="E38" s="5" t="s">
        <v>94</v>
      </c>
      <c r="F38" s="2">
        <v>1</v>
      </c>
      <c r="G38" s="2" t="s">
        <v>91</v>
      </c>
      <c r="H38" s="6">
        <f>1.8*2.4*250</f>
        <v>1080</v>
      </c>
      <c r="I38" s="6">
        <f t="shared" si="0"/>
        <v>1080</v>
      </c>
      <c r="J38" s="7"/>
    </row>
    <row r="39" ht="72" customHeight="1" spans="1:10">
      <c r="A39" s="3">
        <v>11</v>
      </c>
      <c r="B39" s="3"/>
      <c r="C39" s="2" t="s">
        <v>63</v>
      </c>
      <c r="D39" s="2" t="s">
        <v>86</v>
      </c>
      <c r="E39" s="5" t="s">
        <v>87</v>
      </c>
      <c r="F39" s="2">
        <f>1.9*3.4</f>
        <v>6.46</v>
      </c>
      <c r="G39" s="2" t="s">
        <v>15</v>
      </c>
      <c r="H39" s="6">
        <v>260</v>
      </c>
      <c r="I39" s="6">
        <f t="shared" si="0"/>
        <v>1679.6</v>
      </c>
      <c r="J39" s="18" t="s">
        <v>20</v>
      </c>
    </row>
    <row r="40" ht="72" customHeight="1" spans="1:10">
      <c r="A40" s="8"/>
      <c r="B40" s="8"/>
      <c r="C40" s="2" t="s">
        <v>95</v>
      </c>
      <c r="D40" s="2" t="s">
        <v>96</v>
      </c>
      <c r="E40" s="5" t="s">
        <v>97</v>
      </c>
      <c r="F40" s="2">
        <v>1</v>
      </c>
      <c r="G40" s="2" t="s">
        <v>26</v>
      </c>
      <c r="H40" s="6">
        <v>1200</v>
      </c>
      <c r="I40" s="6">
        <f t="shared" si="0"/>
        <v>1200</v>
      </c>
      <c r="J40" s="7"/>
    </row>
    <row r="41" ht="72" customHeight="1" spans="1:10">
      <c r="A41" s="9"/>
      <c r="B41" s="9"/>
      <c r="C41" s="2" t="s">
        <v>98</v>
      </c>
      <c r="D41" s="2"/>
      <c r="E41" s="5" t="s">
        <v>99</v>
      </c>
      <c r="F41" s="2">
        <v>1</v>
      </c>
      <c r="G41" s="2" t="s">
        <v>26</v>
      </c>
      <c r="H41" s="6">
        <v>1000</v>
      </c>
      <c r="I41" s="6">
        <f t="shared" si="0"/>
        <v>1000</v>
      </c>
      <c r="J41" s="7"/>
    </row>
    <row r="42" ht="72" customHeight="1" spans="1:10">
      <c r="A42" s="9">
        <v>12</v>
      </c>
      <c r="B42" s="9"/>
      <c r="C42" s="2"/>
      <c r="D42" s="2" t="s">
        <v>100</v>
      </c>
      <c r="E42" s="5" t="s">
        <v>101</v>
      </c>
      <c r="F42" s="2">
        <f>2.8*2.8</f>
        <v>7.84</v>
      </c>
      <c r="G42" s="2" t="s">
        <v>15</v>
      </c>
      <c r="H42" s="6">
        <v>68.5</v>
      </c>
      <c r="I42" s="6">
        <f t="shared" si="0"/>
        <v>537.04</v>
      </c>
      <c r="J42" s="7"/>
    </row>
    <row r="43" ht="72" customHeight="1" spans="1:10">
      <c r="A43" s="9">
        <v>13</v>
      </c>
      <c r="B43" s="9"/>
      <c r="C43" s="2"/>
      <c r="D43" s="2" t="s">
        <v>102</v>
      </c>
      <c r="E43" s="5" t="s">
        <v>103</v>
      </c>
      <c r="F43" s="2">
        <v>1</v>
      </c>
      <c r="G43" s="2" t="s">
        <v>29</v>
      </c>
      <c r="H43" s="6">
        <v>2600</v>
      </c>
      <c r="I43" s="6">
        <f t="shared" si="0"/>
        <v>2600</v>
      </c>
      <c r="J43" s="18" t="s">
        <v>20</v>
      </c>
    </row>
    <row r="44" ht="72" customHeight="1" spans="1:10">
      <c r="A44" s="8">
        <v>14</v>
      </c>
      <c r="B44" s="19" t="s">
        <v>104</v>
      </c>
      <c r="C44" s="2" t="s">
        <v>43</v>
      </c>
      <c r="D44" s="20" t="s">
        <v>105</v>
      </c>
      <c r="E44" s="5" t="s">
        <v>106</v>
      </c>
      <c r="F44" s="14">
        <f>3.2*1.4*2</f>
        <v>8.96</v>
      </c>
      <c r="G44" s="2" t="s">
        <v>15</v>
      </c>
      <c r="H44" s="6">
        <v>120</v>
      </c>
      <c r="I44" s="6">
        <f t="shared" si="0"/>
        <v>1075.2</v>
      </c>
      <c r="J44" s="7"/>
    </row>
    <row r="45" ht="72" customHeight="1" spans="1:10">
      <c r="A45" s="9"/>
      <c r="B45" s="9"/>
      <c r="C45" s="2" t="s">
        <v>107</v>
      </c>
      <c r="D45" s="21"/>
      <c r="E45" s="5" t="s">
        <v>108</v>
      </c>
      <c r="F45" s="14">
        <f>3.2*1.4*2</f>
        <v>8.96</v>
      </c>
      <c r="G45" s="2" t="s">
        <v>15</v>
      </c>
      <c r="H45" s="6">
        <v>280</v>
      </c>
      <c r="I45" s="6">
        <f t="shared" si="0"/>
        <v>2508.8</v>
      </c>
      <c r="J45" s="7"/>
    </row>
    <row r="46" ht="72" customHeight="1" spans="1:10">
      <c r="A46" s="3">
        <v>15</v>
      </c>
      <c r="B46" s="2"/>
      <c r="C46" s="2" t="s">
        <v>43</v>
      </c>
      <c r="D46" s="20" t="s">
        <v>105</v>
      </c>
      <c r="E46" s="5" t="s">
        <v>106</v>
      </c>
      <c r="F46" s="14">
        <f>3.2*1.4*2</f>
        <v>8.96</v>
      </c>
      <c r="G46" s="2" t="s">
        <v>15</v>
      </c>
      <c r="H46" s="6">
        <v>120</v>
      </c>
      <c r="I46" s="6">
        <f t="shared" si="0"/>
        <v>1075.2</v>
      </c>
      <c r="J46" s="18"/>
    </row>
    <row r="47" ht="72" customHeight="1" spans="1:10">
      <c r="A47" s="9"/>
      <c r="B47" s="16" t="s">
        <v>104</v>
      </c>
      <c r="C47" s="2" t="s">
        <v>107</v>
      </c>
      <c r="D47" s="21"/>
      <c r="E47" s="5" t="s">
        <v>108</v>
      </c>
      <c r="F47" s="14">
        <f>3.2*1.4*2</f>
        <v>8.96</v>
      </c>
      <c r="G47" s="2" t="s">
        <v>15</v>
      </c>
      <c r="H47" s="6">
        <v>380</v>
      </c>
      <c r="I47" s="6">
        <f t="shared" si="0"/>
        <v>3404.8</v>
      </c>
      <c r="J47" s="18" t="s">
        <v>20</v>
      </c>
    </row>
    <row r="48" ht="72" customHeight="1" spans="1:10">
      <c r="A48" s="8">
        <v>16</v>
      </c>
      <c r="B48" s="4" t="s">
        <v>109</v>
      </c>
      <c r="C48" s="2" t="s">
        <v>43</v>
      </c>
      <c r="D48" s="8" t="s">
        <v>110</v>
      </c>
      <c r="E48" s="5" t="s">
        <v>111</v>
      </c>
      <c r="F48" s="2">
        <f>7.5*3</f>
        <v>22.5</v>
      </c>
      <c r="G48" s="2" t="s">
        <v>15</v>
      </c>
      <c r="H48" s="6">
        <v>180</v>
      </c>
      <c r="I48" s="6">
        <f t="shared" si="0"/>
        <v>4050</v>
      </c>
      <c r="J48" s="7"/>
    </row>
    <row r="49" ht="72" customHeight="1" spans="1:10">
      <c r="A49" s="8"/>
      <c r="B49" s="8"/>
      <c r="C49" s="2" t="s">
        <v>107</v>
      </c>
      <c r="D49" s="9"/>
      <c r="E49" s="5" t="s">
        <v>112</v>
      </c>
      <c r="F49" s="2">
        <f>7.5*3</f>
        <v>22.5</v>
      </c>
      <c r="G49" s="2" t="s">
        <v>15</v>
      </c>
      <c r="H49" s="6">
        <v>550</v>
      </c>
      <c r="I49" s="6">
        <f t="shared" si="0"/>
        <v>12375</v>
      </c>
      <c r="J49" s="22" t="s">
        <v>20</v>
      </c>
    </row>
    <row r="50" ht="72" customHeight="1" spans="1:10">
      <c r="A50" s="9"/>
      <c r="B50" s="9"/>
      <c r="C50" s="2" t="s">
        <v>113</v>
      </c>
      <c r="D50" s="9"/>
      <c r="E50" s="5" t="s">
        <v>114</v>
      </c>
      <c r="F50" s="2">
        <v>1</v>
      </c>
      <c r="G50" s="2" t="s">
        <v>26</v>
      </c>
      <c r="H50" s="6">
        <v>1500</v>
      </c>
      <c r="I50" s="6">
        <f t="shared" si="0"/>
        <v>1500</v>
      </c>
      <c r="J50" s="23"/>
    </row>
    <row r="51" ht="72" customHeight="1" spans="1:10">
      <c r="A51" s="8">
        <v>17</v>
      </c>
      <c r="B51" s="4" t="s">
        <v>115</v>
      </c>
      <c r="C51" s="2" t="s">
        <v>43</v>
      </c>
      <c r="D51" s="9" t="s">
        <v>116</v>
      </c>
      <c r="E51" s="5" t="s">
        <v>117</v>
      </c>
      <c r="F51" s="2">
        <f>7.5*1.4</f>
        <v>10.5</v>
      </c>
      <c r="G51" s="2" t="s">
        <v>15</v>
      </c>
      <c r="H51" s="6">
        <v>180</v>
      </c>
      <c r="I51" s="6">
        <f t="shared" si="0"/>
        <v>1890</v>
      </c>
      <c r="J51" s="7"/>
    </row>
    <row r="52" ht="72" customHeight="1" spans="1:10">
      <c r="A52" s="9"/>
      <c r="B52" s="9"/>
      <c r="C52" s="2" t="s">
        <v>107</v>
      </c>
      <c r="D52" s="9"/>
      <c r="E52" s="5" t="s">
        <v>118</v>
      </c>
      <c r="F52" s="2">
        <f>7.5*1.4</f>
        <v>10.5</v>
      </c>
      <c r="G52" s="2" t="s">
        <v>15</v>
      </c>
      <c r="H52" s="6">
        <v>380</v>
      </c>
      <c r="I52" s="6">
        <f t="shared" si="0"/>
        <v>3990</v>
      </c>
      <c r="J52" s="22" t="s">
        <v>20</v>
      </c>
    </row>
    <row r="53" ht="72" customHeight="1" spans="1:10">
      <c r="A53" s="2">
        <v>18</v>
      </c>
      <c r="B53" s="16"/>
      <c r="C53" s="16" t="s">
        <v>119</v>
      </c>
      <c r="D53" s="2" t="s">
        <v>120</v>
      </c>
      <c r="E53" s="5" t="s">
        <v>121</v>
      </c>
      <c r="F53" s="9">
        <v>1</v>
      </c>
      <c r="G53" s="2" t="s">
        <v>26</v>
      </c>
      <c r="H53" s="6">
        <v>7165</v>
      </c>
      <c r="I53" s="6">
        <f t="shared" si="0"/>
        <v>7165</v>
      </c>
      <c r="J53" s="24"/>
    </row>
    <row r="54" ht="72" customHeight="1" spans="1:10">
      <c r="A54" s="2">
        <v>19</v>
      </c>
      <c r="B54" s="16"/>
      <c r="C54" s="2" t="s">
        <v>119</v>
      </c>
      <c r="D54" s="2"/>
      <c r="E54" s="5" t="s">
        <v>122</v>
      </c>
      <c r="F54" s="2">
        <v>1</v>
      </c>
      <c r="G54" s="16" t="s">
        <v>26</v>
      </c>
      <c r="H54" s="6">
        <v>1380</v>
      </c>
      <c r="I54" s="6">
        <f t="shared" si="0"/>
        <v>1380</v>
      </c>
      <c r="J54" s="23"/>
    </row>
    <row r="55" ht="72" customHeight="1" spans="1:10">
      <c r="A55" s="2">
        <v>21</v>
      </c>
      <c r="B55" s="16"/>
      <c r="C55" s="25" t="s">
        <v>125</v>
      </c>
      <c r="D55" s="16"/>
      <c r="E55" s="25"/>
      <c r="F55" s="2">
        <v>450</v>
      </c>
      <c r="G55" s="16" t="s">
        <v>15</v>
      </c>
      <c r="H55" s="6">
        <v>106</v>
      </c>
      <c r="I55" s="6">
        <f t="shared" si="0"/>
        <v>47700</v>
      </c>
      <c r="J55" s="18" t="s">
        <v>20</v>
      </c>
    </row>
    <row r="56" ht="27.95" customHeight="1" spans="1:10">
      <c r="A56" s="26" t="s">
        <v>128</v>
      </c>
      <c r="B56" s="27"/>
      <c r="C56" s="27"/>
      <c r="D56" s="27"/>
      <c r="E56" s="27"/>
      <c r="F56" s="28"/>
      <c r="G56" s="29"/>
      <c r="H56" s="30"/>
      <c r="I56" s="31">
        <f>SUM(I3:I55)</f>
        <v>200755.04</v>
      </c>
      <c r="J56" s="32"/>
    </row>
    <row r="57" spans="1:10">
      <c r="F57" s="33"/>
    </row>
    <row r="58" spans="1:10">
      <c r="F58" s="33"/>
    </row>
    <row r="59" spans="1:10">
      <c r="F59" s="34"/>
    </row>
  </sheetData>
  <mergeCells count="38">
    <mergeCell ref="A1:I1"/>
    <mergeCell ref="A56:E56"/>
    <mergeCell ref="F56:H56"/>
    <mergeCell ref="A3:A8"/>
    <mergeCell ref="A9:A15"/>
    <mergeCell ref="A16:A19"/>
    <mergeCell ref="A20:A22"/>
    <mergeCell ref="A25:A27"/>
    <mergeCell ref="A28:A31"/>
    <mergeCell ref="A32:A35"/>
    <mergeCell ref="A36:A38"/>
    <mergeCell ref="A39:A41"/>
    <mergeCell ref="A44:A45"/>
    <mergeCell ref="A46:A47"/>
    <mergeCell ref="A48:A50"/>
    <mergeCell ref="A51:A52"/>
    <mergeCell ref="B3:B8"/>
    <mergeCell ref="B9:B15"/>
    <mergeCell ref="B16:B19"/>
    <mergeCell ref="B20:B22"/>
    <mergeCell ref="B25:B27"/>
    <mergeCell ref="B28:B31"/>
    <mergeCell ref="B32:B35"/>
    <mergeCell ref="B36:B38"/>
    <mergeCell ref="B39:B41"/>
    <mergeCell ref="B44:B45"/>
    <mergeCell ref="B48:B50"/>
    <mergeCell ref="B51:B52"/>
    <mergeCell ref="D3:D5"/>
    <mergeCell ref="D9:D12"/>
    <mergeCell ref="D16:D18"/>
    <mergeCell ref="D28:D29"/>
    <mergeCell ref="D32:D33"/>
    <mergeCell ref="D44:D45"/>
    <mergeCell ref="D46:D47"/>
    <mergeCell ref="D48:D49"/>
    <mergeCell ref="J49:J50"/>
    <mergeCell ref="J52:J54"/>
  </mergeCells>
  <pageMargins left="0.236220472440945" right="0.236220472440945" top="0.748031496062992" bottom="0.196850393700787" header="0.31496062992126" footer="0.31496062992126"/>
  <pageSetup paperSize="9" fitToWidth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9"/>
  <sheetViews>
    <sheetView tabSelected="1" zoomScale="90" zoomScaleNormal="90" topLeftCell="A25" workbookViewId="0">
      <selection activeCell="J52" sqref="J52:J54"/>
    </sheetView>
  </sheetViews>
  <sheetFormatPr defaultColWidth="8.88333333333333" defaultRowHeight="13.5"/>
  <cols>
    <col min="1" max="1" width="7.5" customWidth="1"/>
    <col min="2" max="2" width="19.5" customWidth="1"/>
    <col min="3" max="3" width="15.225" customWidth="1"/>
    <col min="4" max="4" width="14.4416666666667" customWidth="1"/>
    <col min="5" max="5" width="28.6666666666667" customWidth="1"/>
    <col min="6" max="6" width="11.25" customWidth="1"/>
    <col min="7" max="7" width="10.1333333333333" customWidth="1"/>
    <col min="8" max="8" width="13.5" customWidth="1"/>
    <col min="9" max="9" width="16.8833333333333" customWidth="1"/>
  </cols>
  <sheetData>
    <row r="1" ht="33.95" customHeight="1" spans="1:10">
      <c r="A1" s="1" t="s">
        <v>129</v>
      </c>
      <c r="B1" s="1"/>
      <c r="C1" s="1"/>
      <c r="D1" s="1"/>
      <c r="E1" s="1"/>
      <c r="F1" s="1"/>
      <c r="G1" s="1"/>
      <c r="H1" s="1"/>
      <c r="I1" s="1"/>
    </row>
    <row r="2" ht="27.9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72" customHeight="1" spans="1:10">
      <c r="A3" s="3">
        <v>1</v>
      </c>
      <c r="B3" s="4" t="s">
        <v>11</v>
      </c>
      <c r="C3" s="2" t="s">
        <v>12</v>
      </c>
      <c r="D3" s="3" t="s">
        <v>13</v>
      </c>
      <c r="E3" s="5" t="s">
        <v>14</v>
      </c>
      <c r="F3" s="2">
        <v>19</v>
      </c>
      <c r="G3" s="2" t="s">
        <v>15</v>
      </c>
      <c r="H3" s="6">
        <v>78</v>
      </c>
      <c r="I3" s="6">
        <f>H3*F3</f>
        <v>1482</v>
      </c>
      <c r="J3" s="7"/>
    </row>
    <row r="4" ht="72" customHeight="1" spans="1:10">
      <c r="A4" s="8"/>
      <c r="B4" s="8"/>
      <c r="C4" s="2" t="s">
        <v>16</v>
      </c>
      <c r="D4" s="8"/>
      <c r="E4" s="5" t="s">
        <v>17</v>
      </c>
      <c r="F4" s="2">
        <v>19</v>
      </c>
      <c r="G4" s="2" t="s">
        <v>15</v>
      </c>
      <c r="H4" s="6">
        <v>190</v>
      </c>
      <c r="I4" s="6">
        <f t="shared" ref="I4:I12" si="0">H4*F4</f>
        <v>3610</v>
      </c>
      <c r="J4" s="7"/>
    </row>
    <row r="5" ht="72" customHeight="1" spans="1:10">
      <c r="A5" s="8"/>
      <c r="B5" s="8"/>
      <c r="C5" s="2" t="s">
        <v>18</v>
      </c>
      <c r="D5" s="9"/>
      <c r="E5" s="5" t="s">
        <v>19</v>
      </c>
      <c r="F5" s="2">
        <v>19</v>
      </c>
      <c r="G5" s="2" t="s">
        <v>15</v>
      </c>
      <c r="H5" s="10">
        <v>1040</v>
      </c>
      <c r="I5" s="6">
        <f t="shared" si="0"/>
        <v>19760</v>
      </c>
      <c r="J5" s="11" t="s">
        <v>20</v>
      </c>
    </row>
    <row r="6" ht="72" customHeight="1" spans="1:10">
      <c r="A6" s="8"/>
      <c r="B6" s="8"/>
      <c r="C6" s="2" t="s">
        <v>21</v>
      </c>
      <c r="D6" s="2" t="s">
        <v>22</v>
      </c>
      <c r="E6" s="5" t="s">
        <v>23</v>
      </c>
      <c r="F6" s="2">
        <v>4.4</v>
      </c>
      <c r="G6" s="2" t="s">
        <v>15</v>
      </c>
      <c r="H6" s="6">
        <v>268</v>
      </c>
      <c r="I6" s="6">
        <f t="shared" si="0"/>
        <v>1179.2</v>
      </c>
      <c r="J6" s="7"/>
    </row>
    <row r="7" ht="72" customHeight="1" spans="1:10">
      <c r="A7" s="8"/>
      <c r="B7" s="8"/>
      <c r="C7" s="12" t="s">
        <v>24</v>
      </c>
      <c r="D7" s="12"/>
      <c r="E7" s="13" t="s">
        <v>25</v>
      </c>
      <c r="F7" s="12">
        <v>1</v>
      </c>
      <c r="G7" s="12" t="s">
        <v>26</v>
      </c>
      <c r="H7" s="10">
        <v>2100</v>
      </c>
      <c r="I7" s="10">
        <f t="shared" si="0"/>
        <v>2100</v>
      </c>
      <c r="J7" s="11" t="s">
        <v>20</v>
      </c>
    </row>
    <row r="8" ht="72" customHeight="1" spans="1:10">
      <c r="A8" s="9"/>
      <c r="B8" s="9"/>
      <c r="C8" s="2" t="s">
        <v>27</v>
      </c>
      <c r="D8" s="2"/>
      <c r="E8" s="5" t="s">
        <v>28</v>
      </c>
      <c r="F8" s="14">
        <v>8</v>
      </c>
      <c r="G8" s="2" t="s">
        <v>29</v>
      </c>
      <c r="H8" s="6">
        <v>38</v>
      </c>
      <c r="I8" s="6">
        <f t="shared" si="0"/>
        <v>304</v>
      </c>
      <c r="J8" s="15"/>
    </row>
    <row r="9" ht="72" customHeight="1" spans="1:10">
      <c r="A9" s="3">
        <v>2</v>
      </c>
      <c r="B9" s="4" t="s">
        <v>11</v>
      </c>
      <c r="C9" s="2" t="s">
        <v>30</v>
      </c>
      <c r="D9" s="3" t="s">
        <v>13</v>
      </c>
      <c r="E9" s="5" t="s">
        <v>14</v>
      </c>
      <c r="F9" s="14">
        <v>19</v>
      </c>
      <c r="G9" s="2" t="s">
        <v>15</v>
      </c>
      <c r="H9" s="6">
        <v>78</v>
      </c>
      <c r="I9" s="6">
        <f t="shared" si="0"/>
        <v>1482</v>
      </c>
      <c r="J9" s="15"/>
    </row>
    <row r="10" ht="72" customHeight="1" spans="1:10">
      <c r="A10" s="8"/>
      <c r="B10" s="8"/>
      <c r="C10" s="2" t="s">
        <v>31</v>
      </c>
      <c r="D10" s="8"/>
      <c r="E10" s="5" t="s">
        <v>32</v>
      </c>
      <c r="F10" s="14">
        <v>19</v>
      </c>
      <c r="G10" s="2" t="s">
        <v>15</v>
      </c>
      <c r="H10" s="6">
        <v>115</v>
      </c>
      <c r="I10" s="6">
        <f t="shared" si="0"/>
        <v>2185</v>
      </c>
      <c r="J10" s="15"/>
    </row>
    <row r="11" ht="72" customHeight="1" spans="1:10">
      <c r="A11" s="8"/>
      <c r="B11" s="8"/>
      <c r="C11" s="2" t="s">
        <v>33</v>
      </c>
      <c r="D11" s="8"/>
      <c r="E11" s="5" t="s">
        <v>34</v>
      </c>
      <c r="F11" s="14">
        <v>19</v>
      </c>
      <c r="G11" s="2" t="s">
        <v>15</v>
      </c>
      <c r="H11" s="6">
        <v>428</v>
      </c>
      <c r="I11" s="6">
        <f t="shared" si="0"/>
        <v>8132</v>
      </c>
      <c r="J11" s="11" t="s">
        <v>20</v>
      </c>
    </row>
    <row r="12" ht="72" customHeight="1" spans="1:10">
      <c r="A12" s="8"/>
      <c r="B12" s="8"/>
      <c r="C12" s="2" t="s">
        <v>35</v>
      </c>
      <c r="D12" s="9"/>
      <c r="E12" s="5" t="s">
        <v>36</v>
      </c>
      <c r="F12" s="14">
        <v>19</v>
      </c>
      <c r="G12" s="2" t="s">
        <v>15</v>
      </c>
      <c r="H12" s="6">
        <v>78</v>
      </c>
      <c r="I12" s="6">
        <f t="shared" si="0"/>
        <v>1482</v>
      </c>
      <c r="J12" s="15"/>
    </row>
    <row r="13" ht="72" customHeight="1" spans="1:10">
      <c r="A13" s="8"/>
      <c r="B13" s="8"/>
      <c r="C13" s="2" t="s">
        <v>37</v>
      </c>
      <c r="D13" s="2" t="s">
        <v>38</v>
      </c>
      <c r="E13" s="5" t="s">
        <v>23</v>
      </c>
      <c r="F13" s="2">
        <v>5</v>
      </c>
      <c r="G13" s="2" t="s">
        <v>15</v>
      </c>
      <c r="H13" s="6">
        <v>268</v>
      </c>
      <c r="I13" s="6">
        <f t="shared" ref="I13:I24" si="1">H13*F13</f>
        <v>1340</v>
      </c>
      <c r="J13" s="7"/>
    </row>
    <row r="14" ht="72" customHeight="1" spans="1:10">
      <c r="A14" s="8"/>
      <c r="B14" s="8"/>
      <c r="C14" s="2" t="s">
        <v>39</v>
      </c>
      <c r="D14" s="2" t="s">
        <v>40</v>
      </c>
      <c r="E14" s="5" t="s">
        <v>41</v>
      </c>
      <c r="F14" s="2">
        <v>2</v>
      </c>
      <c r="G14" s="2" t="s">
        <v>15</v>
      </c>
      <c r="H14" s="6">
        <v>360</v>
      </c>
      <c r="I14" s="6">
        <f t="shared" si="1"/>
        <v>720</v>
      </c>
      <c r="J14" s="7"/>
    </row>
    <row r="15" ht="72" customHeight="1" spans="1:10">
      <c r="A15" s="9"/>
      <c r="B15" s="9"/>
      <c r="C15" s="2" t="s">
        <v>27</v>
      </c>
      <c r="D15" s="2"/>
      <c r="E15" s="5" t="s">
        <v>28</v>
      </c>
      <c r="F15" s="2">
        <v>21</v>
      </c>
      <c r="G15" s="2" t="s">
        <v>29</v>
      </c>
      <c r="H15" s="6">
        <v>38</v>
      </c>
      <c r="I15" s="6">
        <f t="shared" si="1"/>
        <v>798</v>
      </c>
      <c r="J15" s="7"/>
    </row>
    <row r="16" ht="72" customHeight="1" spans="1:10">
      <c r="A16" s="3">
        <v>3</v>
      </c>
      <c r="B16" s="4" t="s">
        <v>42</v>
      </c>
      <c r="C16" s="2" t="s">
        <v>43</v>
      </c>
      <c r="D16" s="3" t="s">
        <v>44</v>
      </c>
      <c r="E16" s="5" t="s">
        <v>45</v>
      </c>
      <c r="F16" s="2">
        <v>8</v>
      </c>
      <c r="G16" s="2" t="s">
        <v>15</v>
      </c>
      <c r="H16" s="6">
        <v>115</v>
      </c>
      <c r="I16" s="6">
        <f t="shared" si="1"/>
        <v>920</v>
      </c>
      <c r="J16" s="7"/>
    </row>
    <row r="17" ht="72" customHeight="1" spans="1:10">
      <c r="A17" s="8"/>
      <c r="B17" s="8"/>
      <c r="C17" s="2" t="s">
        <v>46</v>
      </c>
      <c r="D17" s="8"/>
      <c r="E17" s="5" t="s">
        <v>47</v>
      </c>
      <c r="F17" s="2">
        <v>8</v>
      </c>
      <c r="G17" s="2" t="s">
        <v>15</v>
      </c>
      <c r="H17" s="6">
        <v>38</v>
      </c>
      <c r="I17" s="6">
        <f t="shared" si="1"/>
        <v>304</v>
      </c>
      <c r="J17" s="7"/>
    </row>
    <row r="18" ht="72" customHeight="1" spans="1:10">
      <c r="A18" s="8"/>
      <c r="B18" s="8"/>
      <c r="C18" s="2" t="s">
        <v>48</v>
      </c>
      <c r="D18" s="9"/>
      <c r="E18" s="5" t="s">
        <v>49</v>
      </c>
      <c r="F18" s="2">
        <v>8</v>
      </c>
      <c r="G18" s="2" t="s">
        <v>15</v>
      </c>
      <c r="H18" s="6">
        <v>228</v>
      </c>
      <c r="I18" s="6">
        <f t="shared" si="1"/>
        <v>1824</v>
      </c>
      <c r="J18" s="7"/>
    </row>
    <row r="19" ht="72" customHeight="1" spans="1:10">
      <c r="A19" s="9"/>
      <c r="B19" s="9"/>
      <c r="C19" s="2" t="s">
        <v>50</v>
      </c>
      <c r="D19" s="2"/>
      <c r="E19" s="5" t="s">
        <v>28</v>
      </c>
      <c r="F19" s="2">
        <v>30</v>
      </c>
      <c r="G19" s="2" t="s">
        <v>29</v>
      </c>
      <c r="H19" s="6">
        <v>38</v>
      </c>
      <c r="I19" s="6">
        <f t="shared" si="1"/>
        <v>1140</v>
      </c>
      <c r="J19" s="7"/>
    </row>
    <row r="20" ht="72" customHeight="1" spans="1:10">
      <c r="A20" s="3">
        <v>4</v>
      </c>
      <c r="B20" s="4" t="s">
        <v>51</v>
      </c>
      <c r="C20" s="2" t="s">
        <v>52</v>
      </c>
      <c r="D20" s="14" t="s">
        <v>53</v>
      </c>
      <c r="E20" s="5" t="s">
        <v>54</v>
      </c>
      <c r="F20" s="14">
        <v>39</v>
      </c>
      <c r="G20" s="2" t="s">
        <v>15</v>
      </c>
      <c r="H20" s="6">
        <v>180</v>
      </c>
      <c r="I20" s="6">
        <f t="shared" si="1"/>
        <v>7020</v>
      </c>
      <c r="J20" s="11" t="s">
        <v>20</v>
      </c>
    </row>
    <row r="21" ht="72" customHeight="1" spans="1:10">
      <c r="A21" s="8"/>
      <c r="B21" s="8"/>
      <c r="C21" s="2" t="s">
        <v>55</v>
      </c>
      <c r="D21" s="14" t="s">
        <v>56</v>
      </c>
      <c r="E21" s="5" t="s">
        <v>57</v>
      </c>
      <c r="F21" s="2">
        <v>1</v>
      </c>
      <c r="G21" s="2" t="s">
        <v>26</v>
      </c>
      <c r="H21" s="6">
        <v>760</v>
      </c>
      <c r="I21" s="6">
        <f t="shared" si="1"/>
        <v>760</v>
      </c>
      <c r="J21" s="7"/>
    </row>
    <row r="22" ht="72" customHeight="1" spans="1:10">
      <c r="A22" s="9"/>
      <c r="B22" s="9"/>
      <c r="C22" s="2" t="s">
        <v>27</v>
      </c>
      <c r="D22" s="2"/>
      <c r="E22" s="5" t="s">
        <v>28</v>
      </c>
      <c r="F22" s="2">
        <v>100</v>
      </c>
      <c r="G22" s="2" t="s">
        <v>29</v>
      </c>
      <c r="H22" s="6">
        <v>38</v>
      </c>
      <c r="I22" s="6">
        <f t="shared" si="1"/>
        <v>3800</v>
      </c>
      <c r="J22" s="7"/>
    </row>
    <row r="23" ht="72" customHeight="1" spans="1:10">
      <c r="A23" s="2">
        <v>5</v>
      </c>
      <c r="B23" s="16"/>
      <c r="C23" s="16" t="s">
        <v>58</v>
      </c>
      <c r="D23" s="2" t="s">
        <v>59</v>
      </c>
      <c r="E23" s="5" t="s">
        <v>60</v>
      </c>
      <c r="F23" s="2">
        <f>0.8*4+0.3*19</f>
        <v>8.9</v>
      </c>
      <c r="G23" s="2" t="s">
        <v>15</v>
      </c>
      <c r="H23" s="6">
        <v>1800</v>
      </c>
      <c r="I23" s="6">
        <f t="shared" si="1"/>
        <v>16020</v>
      </c>
      <c r="J23" s="11" t="s">
        <v>20</v>
      </c>
    </row>
    <row r="24" ht="72" customHeight="1" spans="1:10">
      <c r="A24" s="2">
        <v>6</v>
      </c>
      <c r="B24" s="16"/>
      <c r="C24" s="2" t="s">
        <v>61</v>
      </c>
      <c r="D24" s="17" t="s">
        <v>62</v>
      </c>
      <c r="E24" s="5" t="s">
        <v>54</v>
      </c>
      <c r="F24" s="14">
        <f>8.2*3.4+3*3.4</f>
        <v>38.08</v>
      </c>
      <c r="G24" s="2" t="s">
        <v>15</v>
      </c>
      <c r="H24" s="6">
        <v>143</v>
      </c>
      <c r="I24" s="6">
        <f t="shared" si="1"/>
        <v>5445.44</v>
      </c>
      <c r="J24" s="7"/>
    </row>
    <row r="25" ht="72" customHeight="1" spans="1:10">
      <c r="A25" s="3">
        <v>7</v>
      </c>
      <c r="B25" s="3"/>
      <c r="C25" s="2" t="s">
        <v>63</v>
      </c>
      <c r="D25" s="2" t="s">
        <v>64</v>
      </c>
      <c r="E25" s="5" t="s">
        <v>54</v>
      </c>
      <c r="F25" s="2">
        <f>3*3.4</f>
        <v>10.2</v>
      </c>
      <c r="G25" s="2" t="s">
        <v>15</v>
      </c>
      <c r="H25" s="6">
        <v>143</v>
      </c>
      <c r="I25" s="6">
        <f t="shared" ref="I25:I31" si="2">H25*F25</f>
        <v>1458.6</v>
      </c>
      <c r="J25" s="7"/>
    </row>
    <row r="26" ht="72" customHeight="1" spans="1:10">
      <c r="A26" s="8"/>
      <c r="B26" s="8"/>
      <c r="C26" s="2" t="s">
        <v>65</v>
      </c>
      <c r="D26" s="2"/>
      <c r="E26" s="5" t="s">
        <v>66</v>
      </c>
      <c r="F26" s="2">
        <v>1</v>
      </c>
      <c r="G26" s="2" t="s">
        <v>26</v>
      </c>
      <c r="H26" s="6">
        <v>5700</v>
      </c>
      <c r="I26" s="6">
        <f t="shared" si="2"/>
        <v>5700</v>
      </c>
      <c r="J26" s="18" t="s">
        <v>20</v>
      </c>
    </row>
    <row r="27" ht="72" customHeight="1" spans="1:10">
      <c r="A27" s="9"/>
      <c r="B27" s="9"/>
      <c r="C27" s="2" t="s">
        <v>67</v>
      </c>
      <c r="D27" s="5" t="s">
        <v>68</v>
      </c>
      <c r="E27" s="5" t="s">
        <v>69</v>
      </c>
      <c r="F27" s="2">
        <v>4.4</v>
      </c>
      <c r="G27" s="2" t="s">
        <v>15</v>
      </c>
      <c r="H27" s="6">
        <v>170</v>
      </c>
      <c r="I27" s="6">
        <f t="shared" si="2"/>
        <v>748</v>
      </c>
      <c r="J27" s="7"/>
    </row>
    <row r="28" ht="72" customHeight="1" spans="1:10">
      <c r="A28" s="3">
        <v>8</v>
      </c>
      <c r="B28" s="4"/>
      <c r="C28" s="2" t="s">
        <v>63</v>
      </c>
      <c r="D28" s="3" t="s">
        <v>70</v>
      </c>
      <c r="E28" s="5" t="s">
        <v>54</v>
      </c>
      <c r="F28" s="2">
        <f>0.4*3.4</f>
        <v>1.36</v>
      </c>
      <c r="G28" s="2" t="s">
        <v>15</v>
      </c>
      <c r="H28" s="6">
        <v>143</v>
      </c>
      <c r="I28" s="6">
        <f t="shared" si="2"/>
        <v>194.48</v>
      </c>
      <c r="J28" s="7"/>
    </row>
    <row r="29" ht="72" customHeight="1" spans="1:10">
      <c r="A29" s="8"/>
      <c r="B29" s="8"/>
      <c r="C29" s="2" t="s">
        <v>71</v>
      </c>
      <c r="D29" s="9"/>
      <c r="E29" s="5" t="s">
        <v>72</v>
      </c>
      <c r="F29" s="2">
        <v>1.36</v>
      </c>
      <c r="G29" s="2" t="s">
        <v>15</v>
      </c>
      <c r="H29" s="6">
        <v>143</v>
      </c>
      <c r="I29" s="6">
        <f t="shared" si="2"/>
        <v>194.48</v>
      </c>
      <c r="J29" s="7"/>
    </row>
    <row r="30" ht="72" customHeight="1" spans="1:10">
      <c r="A30" s="8"/>
      <c r="B30" s="8"/>
      <c r="C30" s="2" t="s">
        <v>73</v>
      </c>
      <c r="D30" s="2" t="s">
        <v>74</v>
      </c>
      <c r="E30" s="5" t="s">
        <v>75</v>
      </c>
      <c r="F30" s="2">
        <v>3</v>
      </c>
      <c r="G30" s="2" t="s">
        <v>29</v>
      </c>
      <c r="H30" s="6">
        <v>76</v>
      </c>
      <c r="I30" s="6">
        <f t="shared" si="2"/>
        <v>228</v>
      </c>
      <c r="J30" s="7"/>
    </row>
    <row r="31" ht="72" customHeight="1" spans="1:10">
      <c r="A31" s="9"/>
      <c r="B31" s="9"/>
      <c r="C31" s="2" t="s">
        <v>76</v>
      </c>
      <c r="D31" s="2"/>
      <c r="E31" s="5" t="s">
        <v>77</v>
      </c>
      <c r="F31" s="2">
        <v>1</v>
      </c>
      <c r="G31" s="2" t="s">
        <v>26</v>
      </c>
      <c r="H31" s="6">
        <v>133</v>
      </c>
      <c r="I31" s="6">
        <f t="shared" si="2"/>
        <v>133</v>
      </c>
      <c r="J31" s="7"/>
    </row>
    <row r="32" ht="72" customHeight="1" spans="1:10">
      <c r="A32" s="3">
        <v>9</v>
      </c>
      <c r="B32" s="4" t="s">
        <v>78</v>
      </c>
      <c r="C32" s="2" t="s">
        <v>63</v>
      </c>
      <c r="D32" s="3" t="s">
        <v>79</v>
      </c>
      <c r="E32" s="5" t="s">
        <v>54</v>
      </c>
      <c r="F32" s="2">
        <v>13.3</v>
      </c>
      <c r="G32" s="2" t="s">
        <v>15</v>
      </c>
      <c r="H32" s="6">
        <v>180</v>
      </c>
      <c r="I32" s="6">
        <f t="shared" ref="I32:I55" si="3">H32*F32</f>
        <v>2394</v>
      </c>
      <c r="J32" s="18" t="s">
        <v>20</v>
      </c>
    </row>
    <row r="33" ht="72" customHeight="1" spans="1:10">
      <c r="A33" s="8"/>
      <c r="B33" s="8"/>
      <c r="C33" s="2" t="s">
        <v>71</v>
      </c>
      <c r="D33" s="9"/>
      <c r="E33" s="5" t="s">
        <v>72</v>
      </c>
      <c r="F33" s="2">
        <v>13.3</v>
      </c>
      <c r="G33" s="2" t="s">
        <v>15</v>
      </c>
      <c r="H33" s="6">
        <v>143</v>
      </c>
      <c r="I33" s="6">
        <f t="shared" si="3"/>
        <v>1901.9</v>
      </c>
      <c r="J33" s="7"/>
    </row>
    <row r="34" ht="72" customHeight="1" spans="1:10">
      <c r="A34" s="8"/>
      <c r="B34" s="8"/>
      <c r="C34" s="2" t="s">
        <v>80</v>
      </c>
      <c r="D34" s="2" t="s">
        <v>81</v>
      </c>
      <c r="E34" s="5" t="s">
        <v>82</v>
      </c>
      <c r="F34" s="2">
        <v>8.9</v>
      </c>
      <c r="G34" s="2" t="s">
        <v>15</v>
      </c>
      <c r="H34" s="6">
        <v>170</v>
      </c>
      <c r="I34" s="6">
        <f t="shared" si="3"/>
        <v>1513</v>
      </c>
      <c r="J34" s="7"/>
    </row>
    <row r="35" ht="72" customHeight="1" spans="1:10">
      <c r="A35" s="9"/>
      <c r="B35" s="9"/>
      <c r="C35" s="2" t="s">
        <v>83</v>
      </c>
      <c r="D35" s="2" t="s">
        <v>84</v>
      </c>
      <c r="E35" s="5" t="s">
        <v>85</v>
      </c>
      <c r="F35" s="2">
        <v>4.4</v>
      </c>
      <c r="G35" s="2" t="s">
        <v>15</v>
      </c>
      <c r="H35" s="6">
        <v>170</v>
      </c>
      <c r="I35" s="6">
        <f t="shared" si="3"/>
        <v>748</v>
      </c>
      <c r="J35" s="7"/>
    </row>
    <row r="36" ht="72" customHeight="1" spans="1:10">
      <c r="A36" s="3">
        <v>10</v>
      </c>
      <c r="B36" s="3"/>
      <c r="C36" s="2" t="s">
        <v>63</v>
      </c>
      <c r="D36" s="2" t="s">
        <v>86</v>
      </c>
      <c r="E36" s="5" t="s">
        <v>87</v>
      </c>
      <c r="F36" s="2">
        <f>1.9*3.4</f>
        <v>6.46</v>
      </c>
      <c r="G36" s="2" t="s">
        <v>15</v>
      </c>
      <c r="H36" s="6">
        <v>250</v>
      </c>
      <c r="I36" s="6">
        <f t="shared" si="3"/>
        <v>1615</v>
      </c>
      <c r="J36" s="18" t="s">
        <v>20</v>
      </c>
    </row>
    <row r="37" ht="72" customHeight="1" spans="1:10">
      <c r="A37" s="8"/>
      <c r="B37" s="8"/>
      <c r="C37" s="2" t="s">
        <v>88</v>
      </c>
      <c r="D37" s="2" t="s">
        <v>89</v>
      </c>
      <c r="E37" s="5" t="s">
        <v>90</v>
      </c>
      <c r="F37" s="2">
        <v>1</v>
      </c>
      <c r="G37" s="2" t="s">
        <v>91</v>
      </c>
      <c r="H37" s="6">
        <v>590</v>
      </c>
      <c r="I37" s="6">
        <f t="shared" si="3"/>
        <v>590</v>
      </c>
      <c r="J37" s="7"/>
    </row>
    <row r="38" ht="72" customHeight="1" spans="1:10">
      <c r="A38" s="9"/>
      <c r="B38" s="9"/>
      <c r="C38" s="2" t="s">
        <v>92</v>
      </c>
      <c r="D38" s="2" t="s">
        <v>93</v>
      </c>
      <c r="E38" s="5" t="s">
        <v>94</v>
      </c>
      <c r="F38" s="2">
        <v>1</v>
      </c>
      <c r="G38" s="2" t="s">
        <v>91</v>
      </c>
      <c r="H38" s="6">
        <v>1030</v>
      </c>
      <c r="I38" s="6">
        <f t="shared" si="3"/>
        <v>1030</v>
      </c>
      <c r="J38" s="7"/>
    </row>
    <row r="39" ht="72" customHeight="1" spans="1:10">
      <c r="A39" s="3">
        <v>11</v>
      </c>
      <c r="B39" s="3"/>
      <c r="C39" s="2" t="s">
        <v>63</v>
      </c>
      <c r="D39" s="2" t="s">
        <v>86</v>
      </c>
      <c r="E39" s="5" t="s">
        <v>87</v>
      </c>
      <c r="F39" s="2">
        <f>1.9*3.4</f>
        <v>6.46</v>
      </c>
      <c r="G39" s="2" t="s">
        <v>15</v>
      </c>
      <c r="H39" s="6">
        <v>250</v>
      </c>
      <c r="I39" s="6">
        <f t="shared" si="3"/>
        <v>1615</v>
      </c>
      <c r="J39" s="18" t="s">
        <v>20</v>
      </c>
    </row>
    <row r="40" ht="72" customHeight="1" spans="1:10">
      <c r="A40" s="8"/>
      <c r="B40" s="8"/>
      <c r="C40" s="2" t="s">
        <v>95</v>
      </c>
      <c r="D40" s="2" t="s">
        <v>96</v>
      </c>
      <c r="E40" s="5" t="s">
        <v>97</v>
      </c>
      <c r="F40" s="2">
        <v>1</v>
      </c>
      <c r="G40" s="2" t="s">
        <v>26</v>
      </c>
      <c r="H40" s="6">
        <v>1140</v>
      </c>
      <c r="I40" s="6">
        <f t="shared" si="3"/>
        <v>1140</v>
      </c>
      <c r="J40" s="7"/>
    </row>
    <row r="41" ht="72" customHeight="1" spans="1:10">
      <c r="A41" s="9"/>
      <c r="B41" s="9"/>
      <c r="C41" s="2" t="s">
        <v>98</v>
      </c>
      <c r="D41" s="2"/>
      <c r="E41" s="5" t="s">
        <v>99</v>
      </c>
      <c r="F41" s="2">
        <v>1</v>
      </c>
      <c r="G41" s="2" t="s">
        <v>26</v>
      </c>
      <c r="H41" s="6">
        <v>950</v>
      </c>
      <c r="I41" s="6">
        <f t="shared" si="3"/>
        <v>950</v>
      </c>
      <c r="J41" s="7"/>
    </row>
    <row r="42" ht="72" customHeight="1" spans="1:10">
      <c r="A42" s="9">
        <v>12</v>
      </c>
      <c r="B42" s="9"/>
      <c r="C42" s="2"/>
      <c r="D42" s="2" t="s">
        <v>100</v>
      </c>
      <c r="E42" s="5" t="s">
        <v>101</v>
      </c>
      <c r="F42" s="2">
        <f>2.8*2.8</f>
        <v>7.84</v>
      </c>
      <c r="G42" s="2" t="s">
        <v>15</v>
      </c>
      <c r="H42" s="6">
        <v>65</v>
      </c>
      <c r="I42" s="6">
        <f t="shared" si="3"/>
        <v>509.6</v>
      </c>
      <c r="J42" s="7"/>
    </row>
    <row r="43" ht="72" customHeight="1" spans="1:10">
      <c r="A43" s="9">
        <v>13</v>
      </c>
      <c r="B43" s="9"/>
      <c r="C43" s="2"/>
      <c r="D43" s="2" t="s">
        <v>102</v>
      </c>
      <c r="E43" s="5" t="s">
        <v>103</v>
      </c>
      <c r="F43" s="2">
        <v>1</v>
      </c>
      <c r="G43" s="2" t="s">
        <v>29</v>
      </c>
      <c r="H43" s="6">
        <v>2470</v>
      </c>
      <c r="I43" s="6">
        <f t="shared" si="3"/>
        <v>2470</v>
      </c>
      <c r="J43" s="18" t="s">
        <v>20</v>
      </c>
    </row>
    <row r="44" ht="72" customHeight="1" spans="1:10">
      <c r="A44" s="8">
        <v>14</v>
      </c>
      <c r="B44" s="19" t="s">
        <v>104</v>
      </c>
      <c r="C44" s="2" t="s">
        <v>43</v>
      </c>
      <c r="D44" s="20" t="s">
        <v>105</v>
      </c>
      <c r="E44" s="5" t="s">
        <v>106</v>
      </c>
      <c r="F44" s="14">
        <f>3.2*1.4*2</f>
        <v>8.96</v>
      </c>
      <c r="G44" s="2" t="s">
        <v>15</v>
      </c>
      <c r="H44" s="6">
        <v>115</v>
      </c>
      <c r="I44" s="6">
        <f t="shared" si="3"/>
        <v>1030.4</v>
      </c>
      <c r="J44" s="7"/>
    </row>
    <row r="45" ht="72" customHeight="1" spans="1:10">
      <c r="A45" s="9"/>
      <c r="B45" s="9"/>
      <c r="C45" s="2" t="s">
        <v>107</v>
      </c>
      <c r="D45" s="21"/>
      <c r="E45" s="5" t="s">
        <v>108</v>
      </c>
      <c r="F45" s="14">
        <f>3.2*1.4*2</f>
        <v>8.96</v>
      </c>
      <c r="G45" s="2" t="s">
        <v>15</v>
      </c>
      <c r="H45" s="6">
        <v>266</v>
      </c>
      <c r="I45" s="6">
        <f t="shared" si="3"/>
        <v>2383.36</v>
      </c>
      <c r="J45" s="7"/>
    </row>
    <row r="46" ht="72" customHeight="1" spans="1:10">
      <c r="A46" s="3">
        <v>15</v>
      </c>
      <c r="B46" s="2"/>
      <c r="C46" s="2" t="s">
        <v>43</v>
      </c>
      <c r="D46" s="20" t="s">
        <v>105</v>
      </c>
      <c r="E46" s="5" t="s">
        <v>106</v>
      </c>
      <c r="F46" s="14">
        <f>3.2*1.4*2</f>
        <v>8.96</v>
      </c>
      <c r="G46" s="2" t="s">
        <v>15</v>
      </c>
      <c r="H46" s="6">
        <v>115</v>
      </c>
      <c r="I46" s="6">
        <f t="shared" si="3"/>
        <v>1030.4</v>
      </c>
      <c r="J46" s="18"/>
    </row>
    <row r="47" ht="72" customHeight="1" spans="1:10">
      <c r="A47" s="9"/>
      <c r="B47" s="16" t="s">
        <v>104</v>
      </c>
      <c r="C47" s="2" t="s">
        <v>107</v>
      </c>
      <c r="D47" s="21"/>
      <c r="E47" s="5" t="s">
        <v>108</v>
      </c>
      <c r="F47" s="14">
        <f>3.2*1.4*2</f>
        <v>8.96</v>
      </c>
      <c r="G47" s="2" t="s">
        <v>15</v>
      </c>
      <c r="H47" s="6">
        <v>360</v>
      </c>
      <c r="I47" s="6">
        <f t="shared" si="3"/>
        <v>3225.6</v>
      </c>
      <c r="J47" s="18" t="s">
        <v>20</v>
      </c>
    </row>
    <row r="48" ht="72" customHeight="1" spans="1:10">
      <c r="A48" s="8">
        <v>16</v>
      </c>
      <c r="B48" s="4" t="s">
        <v>109</v>
      </c>
      <c r="C48" s="2" t="s">
        <v>43</v>
      </c>
      <c r="D48" s="8" t="s">
        <v>110</v>
      </c>
      <c r="E48" s="5" t="s">
        <v>111</v>
      </c>
      <c r="F48" s="2">
        <f>7.5*3</f>
        <v>22.5</v>
      </c>
      <c r="G48" s="2" t="s">
        <v>15</v>
      </c>
      <c r="H48" s="6">
        <v>170</v>
      </c>
      <c r="I48" s="6">
        <f t="shared" si="3"/>
        <v>3825</v>
      </c>
      <c r="J48" s="7"/>
    </row>
    <row r="49" ht="72" customHeight="1" spans="1:10">
      <c r="A49" s="8"/>
      <c r="B49" s="8"/>
      <c r="C49" s="2" t="s">
        <v>107</v>
      </c>
      <c r="D49" s="9"/>
      <c r="E49" s="5" t="s">
        <v>112</v>
      </c>
      <c r="F49" s="2">
        <f>7.5*3</f>
        <v>22.5</v>
      </c>
      <c r="G49" s="2" t="s">
        <v>15</v>
      </c>
      <c r="H49" s="6">
        <v>525</v>
      </c>
      <c r="I49" s="6">
        <f t="shared" si="3"/>
        <v>11812.5</v>
      </c>
      <c r="J49" s="22" t="s">
        <v>20</v>
      </c>
    </row>
    <row r="50" ht="72" customHeight="1" spans="1:10">
      <c r="A50" s="9"/>
      <c r="B50" s="9"/>
      <c r="C50" s="2" t="s">
        <v>113</v>
      </c>
      <c r="D50" s="9"/>
      <c r="E50" s="5" t="s">
        <v>114</v>
      </c>
      <c r="F50" s="2">
        <v>1</v>
      </c>
      <c r="G50" s="2" t="s">
        <v>26</v>
      </c>
      <c r="H50" s="6">
        <v>1425</v>
      </c>
      <c r="I50" s="6">
        <f t="shared" si="3"/>
        <v>1425</v>
      </c>
      <c r="J50" s="23"/>
    </row>
    <row r="51" ht="72" customHeight="1" spans="1:10">
      <c r="A51" s="8">
        <v>17</v>
      </c>
      <c r="B51" s="4" t="s">
        <v>115</v>
      </c>
      <c r="C51" s="2" t="s">
        <v>43</v>
      </c>
      <c r="D51" s="9" t="s">
        <v>116</v>
      </c>
      <c r="E51" s="5" t="s">
        <v>117</v>
      </c>
      <c r="F51" s="2">
        <f>7.5*1.4</f>
        <v>10.5</v>
      </c>
      <c r="G51" s="2" t="s">
        <v>15</v>
      </c>
      <c r="H51" s="6">
        <v>170</v>
      </c>
      <c r="I51" s="6">
        <f t="shared" si="3"/>
        <v>1785</v>
      </c>
      <c r="J51" s="7"/>
    </row>
    <row r="52" ht="72" customHeight="1" spans="1:10">
      <c r="A52" s="9"/>
      <c r="B52" s="9"/>
      <c r="C52" s="2" t="s">
        <v>107</v>
      </c>
      <c r="D52" s="9"/>
      <c r="E52" s="5" t="s">
        <v>118</v>
      </c>
      <c r="F52" s="2">
        <f>7.5*1.4</f>
        <v>10.5</v>
      </c>
      <c r="G52" s="2" t="s">
        <v>15</v>
      </c>
      <c r="H52" s="6">
        <v>360</v>
      </c>
      <c r="I52" s="6">
        <f t="shared" si="3"/>
        <v>3780</v>
      </c>
      <c r="J52" s="22" t="s">
        <v>20</v>
      </c>
    </row>
    <row r="53" ht="72" customHeight="1" spans="1:10">
      <c r="A53" s="2">
        <v>18</v>
      </c>
      <c r="B53" s="16"/>
      <c r="C53" s="16" t="s">
        <v>119</v>
      </c>
      <c r="D53" s="2" t="s">
        <v>120</v>
      </c>
      <c r="E53" s="5" t="s">
        <v>121</v>
      </c>
      <c r="F53" s="9">
        <v>1</v>
      </c>
      <c r="G53" s="2" t="s">
        <v>26</v>
      </c>
      <c r="H53" s="6">
        <v>7165</v>
      </c>
      <c r="I53" s="6">
        <f t="shared" si="3"/>
        <v>7165</v>
      </c>
      <c r="J53" s="24"/>
    </row>
    <row r="54" ht="72" customHeight="1" spans="1:10">
      <c r="A54" s="2">
        <v>19</v>
      </c>
      <c r="B54" s="16"/>
      <c r="C54" s="2" t="s">
        <v>119</v>
      </c>
      <c r="D54" s="2"/>
      <c r="E54" s="5" t="s">
        <v>122</v>
      </c>
      <c r="F54" s="2">
        <v>1</v>
      </c>
      <c r="G54" s="16" t="s">
        <v>26</v>
      </c>
      <c r="H54" s="6">
        <v>1300</v>
      </c>
      <c r="I54" s="6">
        <f t="shared" si="3"/>
        <v>1300</v>
      </c>
      <c r="J54" s="23"/>
    </row>
    <row r="55" ht="72" customHeight="1" spans="1:10">
      <c r="A55" s="2">
        <v>21</v>
      </c>
      <c r="B55" s="16"/>
      <c r="C55" s="25" t="s">
        <v>125</v>
      </c>
      <c r="D55" s="16"/>
      <c r="E55" s="25"/>
      <c r="F55" s="2">
        <v>450</v>
      </c>
      <c r="G55" s="16" t="s">
        <v>15</v>
      </c>
      <c r="H55" s="6">
        <v>100</v>
      </c>
      <c r="I55" s="6">
        <f t="shared" si="3"/>
        <v>45000</v>
      </c>
      <c r="J55" s="18" t="s">
        <v>20</v>
      </c>
    </row>
    <row r="56" ht="27.95" customHeight="1" spans="1:10">
      <c r="A56" s="26" t="s">
        <v>128</v>
      </c>
      <c r="B56" s="27"/>
      <c r="C56" s="27"/>
      <c r="D56" s="27"/>
      <c r="E56" s="27"/>
      <c r="F56" s="28"/>
      <c r="G56" s="29"/>
      <c r="H56" s="30"/>
      <c r="I56" s="31">
        <f>SUM(I3:I55)</f>
        <v>190702.96</v>
      </c>
      <c r="J56" s="32"/>
    </row>
    <row r="57" spans="1:10">
      <c r="F57" s="33"/>
    </row>
    <row r="58" spans="1:10">
      <c r="F58" s="33"/>
    </row>
    <row r="59" spans="1:10">
      <c r="F59" s="34"/>
    </row>
  </sheetData>
  <mergeCells count="38">
    <mergeCell ref="A1:I1"/>
    <mergeCell ref="A56:E56"/>
    <mergeCell ref="F56:H56"/>
    <mergeCell ref="A3:A8"/>
    <mergeCell ref="A9:A15"/>
    <mergeCell ref="A16:A19"/>
    <mergeCell ref="A20:A22"/>
    <mergeCell ref="A25:A27"/>
    <mergeCell ref="A28:A31"/>
    <mergeCell ref="A32:A35"/>
    <mergeCell ref="A36:A38"/>
    <mergeCell ref="A39:A41"/>
    <mergeCell ref="A44:A45"/>
    <mergeCell ref="A46:A47"/>
    <mergeCell ref="A48:A50"/>
    <mergeCell ref="A51:A52"/>
    <mergeCell ref="B3:B8"/>
    <mergeCell ref="B9:B15"/>
    <mergeCell ref="B16:B19"/>
    <mergeCell ref="B20:B22"/>
    <mergeCell ref="B25:B27"/>
    <mergeCell ref="B28:B31"/>
    <mergeCell ref="B32:B35"/>
    <mergeCell ref="B36:B38"/>
    <mergeCell ref="B39:B41"/>
    <mergeCell ref="B44:B45"/>
    <mergeCell ref="B48:B50"/>
    <mergeCell ref="B51:B52"/>
    <mergeCell ref="D3:D5"/>
    <mergeCell ref="D9:D12"/>
    <mergeCell ref="D16:D18"/>
    <mergeCell ref="D28:D29"/>
    <mergeCell ref="D32:D33"/>
    <mergeCell ref="D44:D45"/>
    <mergeCell ref="D46:D47"/>
    <mergeCell ref="D48:D49"/>
    <mergeCell ref="J49:J50"/>
    <mergeCell ref="J52:J54"/>
  </mergeCells>
  <pageMargins left="0.236220472440945" right="0.236220472440945" top="0.748031496062992" bottom="0.196850393700787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 -合同价</vt:lpstr>
      <vt:lpstr>汇总表 -中标除税</vt:lpstr>
      <vt:lpstr>汇总表-最高限价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豌豆</cp:lastModifiedBy>
  <dcterms:created xsi:type="dcterms:W3CDTF">2022-05-13T00:31:00Z</dcterms:created>
  <cp:lastPrinted>2025-06-18T07:46:00Z</cp:lastPrinted>
  <dcterms:modified xsi:type="dcterms:W3CDTF">2025-12-08T07:59:41Z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4E1BB93E9F68417E89DE9EB7B6223479_13</vt:lpwstr>
  </property>
  <property fmtid="{D5CDD505-2E9C-101B-9397-08002B2CF9AE}" pid="3" name="KSOProductBuildVer">
    <vt:lpwstr>2052-12.1.0.23542</vt:lpwstr>
  </property>
</Properties>
</file>