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Sheet1" sheetId="1" r:id="rId1"/>
    <sheet name="Sheet2" sheetId="2" r:id="rId2"/>
    <sheet name="Sheet3" sheetId="3" r:id="rId3"/>
  </sheets>
  <definedNames>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<sst xmlns="http://schemas.openxmlformats.org/spreadsheetml/2006/main" count="177" uniqueCount="94">
  <si>
    <t>扬州市运河快速路月星家居段增设声屏障项目劳务分包工程最高限价</t>
  </si>
  <si>
    <t>序号</t>
  </si>
  <si>
    <t>项目名称</t>
  </si>
  <si>
    <t>特征</t>
  </si>
  <si>
    <t>单位</t>
  </si>
  <si>
    <t>数量</t>
  </si>
  <si>
    <t>报价单价</t>
  </si>
  <si>
    <t>报价合价</t>
  </si>
  <si>
    <t>报价合价除税价</t>
  </si>
  <si>
    <t>除税单价</t>
  </si>
  <si>
    <t>除税控制价</t>
  </si>
  <si>
    <t>材料除税价</t>
  </si>
  <si>
    <t>劳务控制单价（除税）</t>
  </si>
  <si>
    <t>除税合价</t>
  </si>
  <si>
    <t>劳务控制价(含9%的税）</t>
  </si>
  <si>
    <t>劳务控制价除税价</t>
  </si>
  <si>
    <t>（元）</t>
  </si>
  <si>
    <t>花箱移位及恢复</t>
  </si>
  <si>
    <t>1、花箱移位及恢复</t>
  </si>
  <si>
    <t>项</t>
  </si>
  <si>
    <t>2、详见现场及设计图纸</t>
  </si>
  <si>
    <t>匝道护栏灯拆除新建</t>
  </si>
  <si>
    <t>1、匝道护栏灯拆除新建</t>
  </si>
  <si>
    <t>隔声屏障安装劳务（相关材料另行招标）</t>
  </si>
  <si>
    <t>1、规格、型号：2.5m高直弧式声屏障</t>
  </si>
  <si>
    <t>m</t>
  </si>
  <si>
    <t>2、H型钢立柱，间距2米</t>
  </si>
  <si>
    <t>3、12mm厚亚克力隔声屏体+百叶窗式样铝板吸声屏体（内 含4mm厚通孔泡沫铝），详见设计图纸S-4</t>
  </si>
  <si>
    <t>4、含预埋件、防脱落装置、吸声构件龙骨、限位钢板、 安全反光胶带等满足设计要求，详见设计图纸</t>
  </si>
  <si>
    <t>5、不含柱脚连接，柱脚连接另计</t>
  </si>
  <si>
    <t>6、按延长米计量，含下封镀锌钢板盖板、钻孔等所有内 容在内报价</t>
  </si>
  <si>
    <t>7、桩号：YHK1+720~LU4K0+270，YHK2+034~YHK2+440。</t>
  </si>
  <si>
    <t xml:space="preserve">8、详见设计图纸
</t>
  </si>
  <si>
    <t>1、规格、型号：3.0m高直弧式声屏障</t>
  </si>
  <si>
    <r>
      <rPr>
        <sz val="10.5"/>
        <color rgb="FF000000"/>
        <rFont val="宋体"/>
        <charset val="134"/>
      </rPr>
      <t>3、12mm厚亚克力隔声屏体+百叶窗式样铝板吸声屏体（内</t>
    </r>
    <r>
      <rPr>
        <sz val="10.5"/>
        <color rgb="FF000000"/>
        <rFont val="宋体"/>
        <charset val="134"/>
      </rPr>
      <t xml:space="preserve"> </t>
    </r>
    <r>
      <rPr>
        <sz val="10.5"/>
        <color rgb="FF000000"/>
        <rFont val="宋体"/>
        <charset val="134"/>
      </rPr>
      <t>含4mm厚通孔泡沫铝</t>
    </r>
    <r>
      <rPr>
        <sz val="10.5"/>
        <color rgb="FF000000"/>
        <rFont val="宋体"/>
        <charset val="134"/>
      </rPr>
      <t>），</t>
    </r>
    <r>
      <rPr>
        <sz val="10.5"/>
        <color rgb="FF000000"/>
        <rFont val="宋体"/>
        <charset val="134"/>
      </rPr>
      <t>详见设计图纸S-4</t>
    </r>
  </si>
  <si>
    <r>
      <rPr>
        <sz val="10.5"/>
        <color rgb="FF000000"/>
        <rFont val="宋体"/>
        <charset val="134"/>
      </rPr>
      <t>4、含预埋件、防脱落装置、吸声构件龙骨、限位钢板、</t>
    </r>
    <r>
      <rPr>
        <sz val="10.5"/>
        <color rgb="FF000000"/>
        <rFont val="宋体"/>
        <charset val="134"/>
      </rPr>
      <t xml:space="preserve"> </t>
    </r>
    <r>
      <rPr>
        <sz val="10.5"/>
        <color rgb="FF000000"/>
        <rFont val="宋体"/>
        <charset val="134"/>
      </rPr>
      <t>安全反光胶带等满足设计要求，详见设计图纸</t>
    </r>
  </si>
  <si>
    <r>
      <rPr>
        <sz val="10.5"/>
        <color rgb="FF000000"/>
        <rFont val="宋体"/>
        <charset val="134"/>
      </rPr>
      <t>6、按延长米计量，含下封镀锌钢板盖板、钻孔等所有内</t>
    </r>
    <r>
      <rPr>
        <sz val="10.5"/>
        <color rgb="FF000000"/>
        <rFont val="宋体"/>
        <charset val="134"/>
      </rPr>
      <t xml:space="preserve"> </t>
    </r>
    <r>
      <rPr>
        <sz val="10.5"/>
        <color rgb="FF000000"/>
        <rFont val="宋体"/>
        <charset val="134"/>
      </rPr>
      <t>容在内报</t>
    </r>
  </si>
  <si>
    <t>1、规格、型号：3.5m高直弧式声屏障</t>
  </si>
  <si>
    <r>
      <rPr>
        <sz val="10.5"/>
        <color rgb="FF000000"/>
        <rFont val="宋体"/>
        <charset val="134"/>
      </rPr>
      <t>6、按延长米计量，含下封镀锌钢板盖板、钻孔等所有内</t>
    </r>
    <r>
      <rPr>
        <sz val="10.5"/>
        <color rgb="FF000000"/>
        <rFont val="宋体"/>
        <charset val="134"/>
      </rPr>
      <t xml:space="preserve"> </t>
    </r>
    <r>
      <rPr>
        <sz val="10.5"/>
        <color rgb="FF000000"/>
        <rFont val="宋体"/>
        <charset val="134"/>
      </rPr>
      <t>容在内报价</t>
    </r>
  </si>
  <si>
    <t>7、桩号：LU4K0+264~LU4K0+270</t>
  </si>
  <si>
    <t>8、详见设计图纸</t>
  </si>
  <si>
    <t>1、规格、型号：4.0m高直弧式声屏障</t>
  </si>
  <si>
    <r>
      <rPr>
        <sz val="11"/>
        <color rgb="FF000000"/>
        <rFont val="宋体"/>
        <charset val="134"/>
      </rPr>
      <t>3、12mm厚亚克力隔声屏体+百叶窗式样铝板吸声屏体</t>
    </r>
    <r>
      <rPr>
        <sz val="11"/>
        <color rgb="FF000000"/>
        <rFont val="宋体"/>
        <charset val="134"/>
      </rPr>
      <t xml:space="preserve"> </t>
    </r>
    <r>
      <rPr>
        <sz val="11"/>
        <color rgb="FF000000"/>
        <rFont val="宋体"/>
        <charset val="134"/>
      </rPr>
      <t>（内含4mm厚通孔泡沫铝</t>
    </r>
    <r>
      <rPr>
        <sz val="11"/>
        <color rgb="FF000000"/>
        <rFont val="宋体"/>
        <charset val="134"/>
      </rPr>
      <t>），</t>
    </r>
    <r>
      <rPr>
        <sz val="11"/>
        <color rgb="FF000000"/>
        <rFont val="宋体"/>
        <charset val="134"/>
      </rPr>
      <t>详见设计图纸S-4</t>
    </r>
  </si>
  <si>
    <r>
      <rPr>
        <sz val="11"/>
        <color rgb="FF000000"/>
        <rFont val="宋体"/>
        <charset val="134"/>
      </rPr>
      <t>4、含预埋件、防脱落装置、吸声构件龙骨、限位钢板</t>
    </r>
    <r>
      <rPr>
        <sz val="11"/>
        <color rgb="FF000000"/>
        <rFont val="宋体"/>
        <charset val="134"/>
      </rPr>
      <t xml:space="preserve"> </t>
    </r>
    <r>
      <rPr>
        <sz val="11"/>
        <color rgb="FF000000"/>
        <rFont val="宋体"/>
        <charset val="134"/>
      </rPr>
      <t>、安全反光胶带等满足设计要求，详见设计图纸</t>
    </r>
  </si>
  <si>
    <r>
      <rPr>
        <sz val="11"/>
        <color rgb="FF000000"/>
        <rFont val="宋体"/>
        <charset val="134"/>
      </rPr>
      <t>6、按延长米计量，含下封镀锌钢板盖板、钻孔等所有</t>
    </r>
    <r>
      <rPr>
        <sz val="11"/>
        <color rgb="FF000000"/>
        <rFont val="宋体"/>
        <charset val="134"/>
      </rPr>
      <t xml:space="preserve"> </t>
    </r>
    <r>
      <rPr>
        <sz val="11"/>
        <color rgb="FF000000"/>
        <rFont val="宋体"/>
        <charset val="134"/>
      </rPr>
      <t>内容在内报价</t>
    </r>
  </si>
  <si>
    <t>7、桩号：LU4K0+170~LU4K0+264</t>
  </si>
  <si>
    <t>隔离护栏</t>
  </si>
  <si>
    <t>1、类型：防护栏板</t>
  </si>
  <si>
    <t>㎡</t>
  </si>
  <si>
    <t>2、规格、型号：5mm厚镀锌钢板</t>
  </si>
  <si>
    <t>3、备注：声屏障遇路灯处断开，做5mm厚镀锌钢板折板</t>
  </si>
  <si>
    <t>1、类型：护栏</t>
  </si>
  <si>
    <t>3、备注：声屏障遇桥上门架处断开，做5mm厚镀锌钢板折</t>
  </si>
  <si>
    <t>预埋铁件</t>
  </si>
  <si>
    <t>1、材料种类：20.00厚钢板</t>
  </si>
  <si>
    <t>t</t>
  </si>
  <si>
    <t>2、底板、背部支撑钢板</t>
  </si>
  <si>
    <t>1、材料种类：8厚钢板</t>
  </si>
  <si>
    <t>2、加劲板</t>
  </si>
  <si>
    <t>1、材料种类：1.5厚和10厚钢板，详见设计图纸</t>
  </si>
  <si>
    <t>2、底部盖板及限位钢板</t>
  </si>
  <si>
    <t>化学锚栓</t>
  </si>
  <si>
    <t>1、化学锚栓型号、 规格、技术参数：8.8级M20化学螺栓 （包含双螺母、双垫片）</t>
  </si>
  <si>
    <t>根</t>
  </si>
  <si>
    <t>1、化学锚栓型号、 规格、技术参数：8.8级M24化学螺栓 （包含双螺母、双垫片）</t>
  </si>
  <si>
    <t>交通疏导人员费</t>
  </si>
  <si>
    <t>1、工地临时交通疏导人员费</t>
  </si>
  <si>
    <t>2、投标人自行考虑</t>
  </si>
  <si>
    <t>水马</t>
  </si>
  <si>
    <t>1、道路分流施工水马</t>
  </si>
  <si>
    <t>1、防坠水马护栏</t>
  </si>
  <si>
    <t>2、5m宽</t>
  </si>
  <si>
    <t>3、投标人自行考虑</t>
  </si>
  <si>
    <t>合计</t>
  </si>
  <si>
    <t>编制人</t>
  </si>
  <si>
    <t>审核人</t>
  </si>
  <si>
    <t>扬州市运河快速路月星家居段增设声屏障项目劳务分包工程投标报价单</t>
  </si>
  <si>
    <t>劳务控制总价
(除税)</t>
  </si>
  <si>
    <t>劳务投标单价（除税）</t>
  </si>
  <si>
    <t>劳务投标总价(除税)</t>
  </si>
  <si>
    <t>1、花箱移位及恢复
2、详见现场及设计图纸</t>
  </si>
  <si>
    <t>1、匝道护栏灯拆除新建
2、详见现场及设计图纸</t>
  </si>
  <si>
    <t>1、规格、型号：2.5m高直弧式声屏障
2、H型钢立柱，间距2米
3、12mm厚亚克力隔声屏体+百叶窗式样铝板吸声屏体（内 含4mm厚通孔泡沫铝），详见设计图纸S-4
4、含预埋件、防脱落装置、吸声构件龙骨、限位钢板、 安全反光胶带等满足设计要求，详见设计图纸
5、不含柱脚连接，柱脚连接另计
6、按延长米计量，含下封镀锌钢板盖板、钻孔等所有内 容在内报价
7、桩号：YHK1+720~LU4K0+270，YHK2+034~YHK2+440。
8、详见设计图纸</t>
  </si>
  <si>
    <t xml:space="preserve">1、规格、型号：3m高直弧式声屏障
2、H型钢立柱，间距2米
3、12mm厚亚克力隔声屏体+百叶窗式样铝板吸声屏体（内 含4mm厚通孔泡沫铝），详见设计图纸S-4
4、含预埋件、防脱落装置、吸声构件龙骨、限位钢板、 安全反光胶带等满足设计要求，详见设计图纸
5、不含柱脚连接，柱脚连接另计
6、按延长米计量，含下封镀锌钢板盖板、钻孔等所有内 容在内报价
</t>
  </si>
  <si>
    <t>1、规格、型号：3.5m高直弧式声屏障
2、H型钢立柱，间距2米
3、12mm厚亚克力隔声屏体+百叶窗式样铝板吸声屏体（内 含4mm厚通孔泡沫铝），详见设计图纸S-4
4、含预埋件、防脱落装置、吸声构件龙骨、限位钢板、 安全反光胶带等满足设计要求，详见设计图纸
5、不含柱脚连接，柱脚连接另计
6、按延长米计量，含下封镀锌钢板盖板、钻孔等所有内 容在内报价
7、桩号：LU4K0+264~LU4K0+270
8、详见设计图纸</t>
  </si>
  <si>
    <t>1、规格、型号：4m高直弧式声屏障
2、H型钢立柱，间距2米
3、12mm厚亚克力隔声屏体+百叶窗式样铝板吸声屏体（内 含4mm厚通孔泡沫铝），详见设计图纸S-4
4、含预埋件、防脱落装置、吸声构件龙骨、限位钢板、 安全反光胶带等满足设计要求，详见设计图纸
5、不含柱脚连接，柱脚连接另计
6、按延长米计量，含下封镀锌钢板盖板、钻孔等所有内 容在内报价
7、桩号：LU4K0+170~LU4K0+264
8、详见设计图纸</t>
  </si>
  <si>
    <t>1、类型：防护栏板
2、规格、型号：5mm厚镀锌钢板
3、备注：声屏障遇路灯处断开，做5mm厚镀锌钢板折板</t>
  </si>
  <si>
    <t>1、类型：护栏
2、规格、型号：5mm厚镀锌钢板
3、备注：声屏障遇桥上门架处断开，做5mm厚镀锌钢板折</t>
  </si>
  <si>
    <t>1、材料种类：20.00厚钢板
2、底板、背部支撑钢板</t>
  </si>
  <si>
    <t>1、材料种类：8厚钢板
2、加劲板</t>
  </si>
  <si>
    <t>1、材料种类：1.5厚和10厚钢板，详见设计图纸
2、底部盖板及限位钢板</t>
  </si>
  <si>
    <t>1、工地临时交通疏导人员费
2、投标人自行考虑</t>
  </si>
  <si>
    <t>1、道路分流施工水马
2、投标人自行考虑</t>
  </si>
  <si>
    <t>1、防坠水马护栏
2、5m宽
3、投标人自行考虑</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</si>
</sst>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sz val="11"/>
      <color rgb="FF000000"/>
      <name val="宋体"/>
      <charset val="134"/>
    </font>
    <font>
      <sz val="10.5"/>
      <color rgb="FF000000"/>
      <name val="宋体"/>
      <charset val="134"/>
    </font>
    <font>
      <sz val="10.5"/>
      <color rgb="FF00000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style="thin">
        <color auto="1"/>
      </left>
      <right style="thin">
        <color auto="1"/>
      </right>
      <top style="thin">
        <color auto="1"/>
      </top>
      <bottom style="thin">
        <color auto="1"/>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rgb="FF000000"/>
      </left>
      <right style="medium">
        <color rgb="FF000000"/>
      </right>
      <top/>
      <bottom style="thick">
        <color rgb="FF000000"/>
      </bottom>
      <diagonal/>
    </border>
    <border>
      <left style="medium">
        <color rgb="FF000000"/>
      </left>
      <right/>
      <top/>
      <bottom style="medium">
        <color rgb="FF000000"/>
      </bottom>
      <diagonal/>
    </border>
    <border>
      <left style="medium">
        <color rgb="FF000000"/>
      </left>
      <right/>
      <top style="medium">
        <color rgb="FF000000"/>
      </top>
      <bottom/>
      <diagonal/>
    </border>
    <border>
      <left style="thin">
        <color auto="1"/>
      </left>
      <right/>
      <top style="thin">
        <color auto="1"/>
      </top>
      <bottom style="thin">
        <color auto="1"/>
      </bottom>
      <diagonal/>
    </border>
    <border>
      <left/>
      <right style="thin">
        <color auto="1"/>
      </right>
      <top style="medium">
        <color auto="1"/>
      </top>
      <bottom/>
      <diagonal/>
    </border>
    <border>
      <left style="thin">
        <color auto="1"/>
      </left>
      <right style="medium">
        <color auto="1"/>
      </right>
      <top style="medium">
        <color auto="1"/>
      </top>
      <bottom style="thin">
        <color auto="1"/>
      </bottom>
      <diagonal/>
    </border>
    <border>
      <left/>
      <right style="thin">
        <color auto="1"/>
      </right>
      <top/>
      <bottom/>
      <diagonal/>
    </border>
    <border>
      <left style="thin">
        <color auto="1"/>
      </left>
      <right style="medium">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top/>
      <bottom style="medium">
        <color rgb="FF000000"/>
      </bottom>
      <diagonal/>
    </border>
    <border>
      <left/>
      <right/>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3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3" applyNumberFormat="0" applyFill="0" applyAlignment="0" applyProtection="0">
      <alignment vertical="center"/>
    </xf>
    <xf numFmtId="0" fontId="10" fillId="0" borderId="33" applyNumberFormat="0" applyFill="0" applyAlignment="0" applyProtection="0">
      <alignment vertical="center"/>
    </xf>
    <xf numFmtId="0" fontId="11" fillId="0" borderId="34" applyNumberFormat="0" applyFill="0" applyAlignment="0" applyProtection="0">
      <alignment vertical="center"/>
    </xf>
    <xf numFmtId="0" fontId="11" fillId="0" borderId="0" applyNumberFormat="0" applyFill="0" applyBorder="0" applyAlignment="0" applyProtection="0">
      <alignment vertical="center"/>
    </xf>
    <xf numFmtId="0" fontId="12" fillId="3" borderId="35" applyNumberFormat="0" applyAlignment="0" applyProtection="0">
      <alignment vertical="center"/>
    </xf>
    <xf numFmtId="0" fontId="13" fillId="4" borderId="36" applyNumberFormat="0" applyAlignment="0" applyProtection="0">
      <alignment vertical="center"/>
    </xf>
    <xf numFmtId="0" fontId="14" fillId="4" borderId="35" applyNumberFormat="0" applyAlignment="0" applyProtection="0">
      <alignment vertical="center"/>
    </xf>
    <xf numFmtId="0" fontId="15" fillId="5" borderId="37" applyNumberFormat="0" applyAlignment="0" applyProtection="0">
      <alignment vertical="center"/>
    </xf>
    <xf numFmtId="0" fontId="16" fillId="0" borderId="38" applyNumberFormat="0" applyFill="0" applyAlignment="0" applyProtection="0">
      <alignment vertical="center"/>
    </xf>
    <xf numFmtId="0" fontId="17" fillId="0" borderId="3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61">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176" fontId="0" fillId="0" borderId="0" xfId="0" applyNumberFormat="1" applyAlignment="1">
      <alignment horizontal="center" vertical="center"/>
    </xf>
    <xf numFmtId="0" fontId="0" fillId="0" borderId="0" xfId="0" applyFill="1" applyBorder="1" applyAlignment="1">
      <alignment horizontal="center" vertical="center"/>
    </xf>
    <xf numFmtId="0" fontId="0" fillId="0" borderId="0" xfId="0" applyFill="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76" fontId="1" fillId="0" borderId="2" xfId="0" applyNumberFormat="1" applyFont="1" applyBorder="1" applyAlignment="1">
      <alignment horizontal="center" vertical="center" wrapText="1"/>
    </xf>
    <xf numFmtId="176" fontId="1" fillId="0" borderId="2"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176" fontId="1" fillId="0" borderId="4" xfId="0" applyNumberFormat="1" applyFont="1" applyBorder="1" applyAlignment="1">
      <alignment horizontal="center" vertical="center" wrapText="1"/>
    </xf>
    <xf numFmtId="0" fontId="0" fillId="0" borderId="4"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vertical="center" wrapText="1"/>
    </xf>
    <xf numFmtId="0" fontId="0" fillId="0" borderId="4" xfId="0" applyBorder="1" applyAlignment="1">
      <alignment horizontal="center" vertical="center"/>
    </xf>
    <xf numFmtId="176" fontId="0" fillId="0" borderId="4" xfId="0" applyNumberForma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center" vertical="center"/>
    </xf>
    <xf numFmtId="176" fontId="0" fillId="0" borderId="6" xfId="0" applyNumberFormat="1" applyBorder="1" applyAlignment="1">
      <alignment horizontal="center" vertical="center"/>
    </xf>
    <xf numFmtId="0" fontId="0" fillId="0" borderId="6" xfId="0" applyFill="1" applyBorder="1" applyAlignment="1">
      <alignment horizontal="center" vertical="center"/>
    </xf>
    <xf numFmtId="176" fontId="1" fillId="0" borderId="7" xfId="0" applyNumberFormat="1" applyFont="1" applyFill="1" applyBorder="1" applyAlignment="1">
      <alignment horizontal="center" vertical="center" wrapText="1"/>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176" fontId="1" fillId="0" borderId="14" xfId="0" applyNumberFormat="1" applyFont="1" applyBorder="1" applyAlignment="1">
      <alignment horizontal="center" vertical="center" wrapText="1"/>
    </xf>
    <xf numFmtId="176" fontId="1" fillId="0" borderId="15" xfId="0" applyNumberFormat="1" applyFont="1" applyBorder="1" applyAlignment="1">
      <alignment horizontal="center" vertical="center" wrapText="1"/>
    </xf>
    <xf numFmtId="0" fontId="1" fillId="0" borderId="15" xfId="0" applyFont="1" applyBorder="1" applyAlignment="1">
      <alignment horizontal="center" vertical="center" wrapText="1"/>
    </xf>
    <xf numFmtId="176" fontId="1" fillId="0" borderId="16" xfId="0" applyNumberFormat="1" applyFont="1" applyBorder="1" applyAlignment="1">
      <alignment horizontal="center" vertical="center" wrapText="1"/>
    </xf>
    <xf numFmtId="176" fontId="1" fillId="0" borderId="17" xfId="0" applyNumberFormat="1" applyFont="1" applyBorder="1" applyAlignment="1">
      <alignment horizontal="center" vertical="center" wrapText="1"/>
    </xf>
    <xf numFmtId="176" fontId="1" fillId="0" borderId="18" xfId="0" applyNumberFormat="1" applyFont="1" applyBorder="1" applyAlignment="1">
      <alignment horizontal="center" vertical="center" wrapText="1"/>
    </xf>
    <xf numFmtId="0" fontId="2" fillId="0" borderId="19" xfId="0" applyFont="1" applyBorder="1" applyAlignment="1">
      <alignment horizontal="center" vertical="center" wrapText="1"/>
    </xf>
    <xf numFmtId="176" fontId="1" fillId="0" borderId="20" xfId="0" applyNumberFormat="1" applyFont="1" applyBorder="1" applyAlignment="1">
      <alignment horizontal="center" vertical="center" wrapText="1"/>
    </xf>
    <xf numFmtId="0" fontId="3" fillId="0" borderId="14" xfId="0" applyFont="1" applyBorder="1" applyAlignment="1">
      <alignment horizontal="center" vertical="center" wrapText="1"/>
    </xf>
    <xf numFmtId="0" fontId="1" fillId="0" borderId="21" xfId="0" applyFont="1" applyBorder="1" applyAlignment="1">
      <alignment horizontal="center" vertical="center" wrapText="1"/>
    </xf>
    <xf numFmtId="0" fontId="0" fillId="0" borderId="13" xfId="0" applyBorder="1" applyAlignment="1">
      <alignment horizontal="center" vertical="center"/>
    </xf>
    <xf numFmtId="0" fontId="1" fillId="0" borderId="22" xfId="0" applyFont="1" applyBorder="1" applyAlignment="1">
      <alignment horizontal="center" vertical="center" wrapText="1"/>
    </xf>
    <xf numFmtId="176" fontId="0" fillId="0" borderId="13" xfId="0" applyNumberFormat="1" applyBorder="1" applyAlignment="1">
      <alignment horizontal="center" vertical="center"/>
    </xf>
    <xf numFmtId="176" fontId="1" fillId="0" borderId="23" xfId="0" applyNumberFormat="1" applyFont="1" applyBorder="1" applyAlignment="1">
      <alignment horizontal="center" vertical="center" wrapText="1"/>
    </xf>
    <xf numFmtId="176" fontId="1" fillId="0" borderId="24" xfId="0" applyNumberFormat="1" applyFont="1" applyBorder="1" applyAlignment="1">
      <alignment horizontal="center" vertical="center" wrapText="1"/>
    </xf>
    <xf numFmtId="176" fontId="1" fillId="0" borderId="0" xfId="0" applyNumberFormat="1" applyFont="1" applyAlignment="1">
      <alignment horizontal="center" vertical="center" wrapText="1"/>
    </xf>
    <xf numFmtId="176" fontId="1" fillId="0" borderId="25" xfId="0" applyNumberFormat="1" applyFont="1" applyBorder="1" applyAlignment="1">
      <alignment horizontal="center" vertical="center" wrapText="1"/>
    </xf>
    <xf numFmtId="176" fontId="1" fillId="0" borderId="26" xfId="0" applyNumberFormat="1" applyFont="1" applyBorder="1" applyAlignment="1">
      <alignment horizontal="center" vertical="center" wrapText="1"/>
    </xf>
    <xf numFmtId="176" fontId="1" fillId="0" borderId="27" xfId="0" applyNumberFormat="1" applyFont="1" applyBorder="1" applyAlignment="1">
      <alignment horizontal="center" vertical="center" wrapText="1"/>
    </xf>
    <xf numFmtId="176" fontId="1" fillId="0" borderId="28" xfId="0" applyNumberFormat="1" applyFont="1" applyBorder="1" applyAlignment="1">
      <alignment horizontal="center" vertical="center" wrapText="1"/>
    </xf>
    <xf numFmtId="176" fontId="1" fillId="0" borderId="0" xfId="0" applyNumberFormat="1" applyFont="1" applyBorder="1" applyAlignment="1">
      <alignment horizontal="center" vertical="center" wrapText="1"/>
    </xf>
    <xf numFmtId="176" fontId="1" fillId="0" borderId="29" xfId="0" applyNumberFormat="1"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horizontal="center" vertical="center"/>
    </xf>
    <xf numFmtId="176" fontId="1" fillId="0" borderId="30" xfId="0" applyNumberFormat="1" applyFont="1" applyBorder="1" applyAlignment="1">
      <alignment horizontal="center" vertical="center" wrapText="1"/>
    </xf>
    <xf numFmtId="0" fontId="1" fillId="0" borderId="31" xfId="0" applyFont="1" applyBorder="1" applyAlignment="1">
      <alignment horizontal="center" vertical="center" wrapText="1"/>
    </xf>
    <xf numFmtId="176" fontId="1" fillId="0" borderId="29" xfId="0" applyNumberFormat="1" applyFont="1" applyBorder="1" applyAlignment="1">
      <alignment vertical="center" wrapText="1"/>
    </xf>
    <xf numFmtId="0" fontId="0" fillId="0" borderId="0" xfId="0"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1"/>
  <sheetViews>
    <sheetView workbookViewId="0">
      <pane ySplit="3" topLeftCell="A26" activePane="bottomLeft" state="frozen"/>
      <selection/>
      <selection pane="bottomLeft" activeCell="E44" sqref="E44:E45"/>
    </sheetView>
  </sheetViews>
  <sheetFormatPr defaultColWidth="9" defaultRowHeight="13.5"/>
  <cols>
    <col min="1" max="1" width="6.225" customWidth="1"/>
    <col min="2" max="2" width="15.1083333333333" customWidth="1"/>
    <col min="3" max="3" width="34" customWidth="1"/>
    <col min="4" max="4" width="7.66666666666667" customWidth="1"/>
    <col min="5" max="5" width="6.10833333333333" customWidth="1"/>
    <col min="6" max="6" width="10.6666666666667" customWidth="1"/>
    <col min="7" max="7" width="11.775" customWidth="1"/>
    <col min="8" max="11" width="18.775" customWidth="1"/>
    <col min="12" max="13" width="12.775" customWidth="1"/>
    <col min="14" max="14" width="27.3333333333333" hidden="1" customWidth="1"/>
    <col min="15" max="15" width="17.775" hidden="1" customWidth="1"/>
    <col min="16" max="16" width="12.8916666666667"/>
  </cols>
  <sheetData>
    <row r="1" ht="25" customHeight="1" spans="1:15">
      <c r="A1" s="1" t="s">
        <v>0</v>
      </c>
      <c r="B1" s="1"/>
      <c r="C1" s="1"/>
      <c r="D1" s="1"/>
      <c r="E1" s="1"/>
      <c r="F1" s="1"/>
      <c r="G1" s="1"/>
      <c r="H1" s="1"/>
      <c r="I1" s="1"/>
      <c r="J1" s="1"/>
      <c r="K1" s="1"/>
      <c r="L1" s="1"/>
      <c r="M1" s="1"/>
      <c r="N1" s="1"/>
      <c r="O1" s="1"/>
    </row>
    <row r="2" ht="28" customHeight="1" spans="1:15">
      <c r="A2" s="26" t="s">
        <v>1</v>
      </c>
      <c r="B2" s="26" t="s">
        <v>2</v>
      </c>
      <c r="C2" s="26" t="s">
        <v>3</v>
      </c>
      <c r="D2" s="26" t="s">
        <v>4</v>
      </c>
      <c r="E2" s="26" t="s">
        <v>5</v>
      </c>
      <c r="F2" s="27" t="s">
        <v>6</v>
      </c>
      <c r="G2" s="27" t="s">
        <v>7</v>
      </c>
      <c r="H2" s="27" t="s">
        <v>8</v>
      </c>
      <c r="I2" s="27" t="s">
        <v>9</v>
      </c>
      <c r="J2" s="27" t="s">
        <v>10</v>
      </c>
      <c r="K2" s="27" t="s">
        <v>11</v>
      </c>
      <c r="L2" s="42" t="s">
        <v>12</v>
      </c>
      <c r="M2" s="42" t="s">
        <v>13</v>
      </c>
      <c r="N2" s="42" t="s">
        <v>14</v>
      </c>
      <c r="O2" s="43" t="s">
        <v>15</v>
      </c>
    </row>
    <row r="3" ht="14.25" spans="1:15">
      <c r="A3" s="26"/>
      <c r="B3" s="26"/>
      <c r="C3" s="26"/>
      <c r="D3" s="26"/>
      <c r="E3" s="28"/>
      <c r="F3" s="29" t="s">
        <v>16</v>
      </c>
      <c r="G3" s="29" t="s">
        <v>16</v>
      </c>
      <c r="H3" s="29" t="s">
        <v>16</v>
      </c>
      <c r="I3" s="29" t="s">
        <v>16</v>
      </c>
      <c r="J3" s="29" t="s">
        <v>16</v>
      </c>
      <c r="K3" s="29" t="s">
        <v>16</v>
      </c>
      <c r="L3" s="44" t="s">
        <v>16</v>
      </c>
      <c r="M3" s="44" t="s">
        <v>16</v>
      </c>
      <c r="N3" s="44" t="s">
        <v>16</v>
      </c>
      <c r="O3" s="29" t="s">
        <v>16</v>
      </c>
    </row>
    <row r="4" ht="27" customHeight="1" spans="1:15">
      <c r="A4" s="30">
        <v>1</v>
      </c>
      <c r="B4" s="31" t="s">
        <v>17</v>
      </c>
      <c r="C4" s="31" t="s">
        <v>18</v>
      </c>
      <c r="D4" s="32" t="s">
        <v>19</v>
      </c>
      <c r="E4" s="32">
        <v>1</v>
      </c>
      <c r="F4" s="32">
        <v>114339.41</v>
      </c>
      <c r="G4" s="33">
        <v>114339.41</v>
      </c>
      <c r="H4" s="34">
        <f>G4/1.09</f>
        <v>104898.541284404</v>
      </c>
      <c r="I4" s="34">
        <f>F4/1.09</f>
        <v>104898.541284404</v>
      </c>
      <c r="J4" s="34">
        <f>I4*0.9</f>
        <v>94408.6871559633</v>
      </c>
      <c r="K4" s="34"/>
      <c r="L4" s="36">
        <f>J4-K4</f>
        <v>94408.6871559633</v>
      </c>
      <c r="M4" s="36">
        <f>L4*E4</f>
        <v>94408.6871559633</v>
      </c>
      <c r="N4" s="40">
        <f>G4*0.9</f>
        <v>102905.469</v>
      </c>
      <c r="O4" s="45">
        <f>N4/1.09</f>
        <v>94408.6871559633</v>
      </c>
    </row>
    <row r="5" ht="27" customHeight="1" spans="1:15">
      <c r="A5" s="30"/>
      <c r="B5" s="32"/>
      <c r="C5" s="32" t="s">
        <v>20</v>
      </c>
      <c r="D5" s="32"/>
      <c r="E5" s="32"/>
      <c r="F5" s="32"/>
      <c r="G5" s="33"/>
      <c r="H5" s="33"/>
      <c r="I5" s="33"/>
      <c r="J5" s="33"/>
      <c r="K5" s="33"/>
      <c r="L5" s="40"/>
      <c r="M5" s="40"/>
      <c r="N5" s="40"/>
      <c r="O5" s="45"/>
    </row>
    <row r="6" ht="31" customHeight="1" spans="1:15">
      <c r="A6" s="30">
        <v>2</v>
      </c>
      <c r="B6" s="31" t="s">
        <v>21</v>
      </c>
      <c r="C6" s="31" t="s">
        <v>22</v>
      </c>
      <c r="D6" s="32" t="s">
        <v>19</v>
      </c>
      <c r="E6" s="32">
        <v>1</v>
      </c>
      <c r="F6" s="32">
        <v>22867.88</v>
      </c>
      <c r="G6" s="33">
        <v>22867.88</v>
      </c>
      <c r="H6" s="34">
        <f>G6/1.09</f>
        <v>20979.7064220183</v>
      </c>
      <c r="I6" s="34">
        <f>F6/1.09</f>
        <v>20979.7064220183</v>
      </c>
      <c r="J6" s="34">
        <f>I6*0.9</f>
        <v>18881.7357798165</v>
      </c>
      <c r="K6" s="34"/>
      <c r="L6" s="36">
        <f>J6-K6</f>
        <v>18881.7357798165</v>
      </c>
      <c r="M6" s="36">
        <f>L6*E6</f>
        <v>18881.7357798165</v>
      </c>
      <c r="N6" s="40">
        <f>G6*0.9</f>
        <v>20581.092</v>
      </c>
      <c r="O6" s="45">
        <f>N6/1.09</f>
        <v>18881.7357798165</v>
      </c>
    </row>
    <row r="7" ht="31" customHeight="1" spans="1:15">
      <c r="A7" s="30"/>
      <c r="B7" s="32"/>
      <c r="C7" s="32" t="s">
        <v>20</v>
      </c>
      <c r="D7" s="32"/>
      <c r="E7" s="32"/>
      <c r="F7" s="32"/>
      <c r="G7" s="33"/>
      <c r="H7" s="34"/>
      <c r="I7" s="33"/>
      <c r="J7" s="33"/>
      <c r="K7" s="34"/>
      <c r="L7" s="36"/>
      <c r="M7" s="36"/>
      <c r="N7" s="40"/>
      <c r="O7" s="45"/>
    </row>
    <row r="8" ht="26" customHeight="1" spans="1:15">
      <c r="A8" s="35">
        <v>4</v>
      </c>
      <c r="B8" s="31" t="s">
        <v>23</v>
      </c>
      <c r="C8" s="31" t="s">
        <v>24</v>
      </c>
      <c r="D8" s="35" t="s">
        <v>25</v>
      </c>
      <c r="E8" s="31">
        <v>30</v>
      </c>
      <c r="F8" s="31">
        <v>2091.05</v>
      </c>
      <c r="G8" s="36">
        <v>62731.5</v>
      </c>
      <c r="H8" s="37">
        <f>G8/1.09</f>
        <v>57551.8348623853</v>
      </c>
      <c r="I8" s="34">
        <f>F8/1.09</f>
        <v>1918.39449541284</v>
      </c>
      <c r="J8" s="46">
        <f>I8*0.9</f>
        <v>1726.55504587156</v>
      </c>
      <c r="K8" s="47">
        <f>1750/1.13</f>
        <v>1548.67256637168</v>
      </c>
      <c r="L8" s="48">
        <f>J8-K8</f>
        <v>177.882479499878</v>
      </c>
      <c r="M8" s="48">
        <f>L8*E8</f>
        <v>5336.47438499634</v>
      </c>
      <c r="N8" s="36">
        <v>3958.35</v>
      </c>
      <c r="O8" s="45">
        <v>5336.47438499634</v>
      </c>
    </row>
    <row r="9" ht="31" customHeight="1" spans="1:15">
      <c r="A9" s="35"/>
      <c r="B9" s="31"/>
      <c r="C9" s="31" t="s">
        <v>26</v>
      </c>
      <c r="D9" s="35"/>
      <c r="E9" s="31"/>
      <c r="F9" s="31"/>
      <c r="G9" s="36"/>
      <c r="H9" s="38"/>
      <c r="I9" s="34"/>
      <c r="J9" s="49"/>
      <c r="K9" s="50"/>
      <c r="L9" s="48"/>
      <c r="M9" s="48"/>
      <c r="N9" s="36"/>
      <c r="O9" s="45"/>
    </row>
    <row r="10" ht="68.75" customHeight="1" spans="1:15">
      <c r="A10" s="35"/>
      <c r="B10" s="31"/>
      <c r="C10" s="31" t="s">
        <v>27</v>
      </c>
      <c r="D10" s="35"/>
      <c r="E10" s="31"/>
      <c r="F10" s="31"/>
      <c r="G10" s="36"/>
      <c r="H10" s="38"/>
      <c r="I10" s="34"/>
      <c r="J10" s="49"/>
      <c r="K10" s="50"/>
      <c r="L10" s="48"/>
      <c r="M10" s="48"/>
      <c r="N10" s="36"/>
      <c r="O10" s="45"/>
    </row>
    <row r="11" ht="38.25" spans="1:15">
      <c r="A11" s="35"/>
      <c r="B11" s="31"/>
      <c r="C11" s="31" t="s">
        <v>28</v>
      </c>
      <c r="D11" s="35"/>
      <c r="E11" s="31"/>
      <c r="F11" s="31"/>
      <c r="G11" s="36"/>
      <c r="H11" s="38"/>
      <c r="I11" s="34"/>
      <c r="J11" s="49"/>
      <c r="K11" s="50"/>
      <c r="L11" s="48"/>
      <c r="M11" s="48"/>
      <c r="N11" s="36"/>
      <c r="O11" s="45"/>
    </row>
    <row r="12" ht="16.65" customHeight="1" spans="1:15">
      <c r="A12" s="35"/>
      <c r="B12" s="31"/>
      <c r="C12" s="31" t="s">
        <v>29</v>
      </c>
      <c r="D12" s="35"/>
      <c r="E12" s="31"/>
      <c r="F12" s="31"/>
      <c r="G12" s="36"/>
      <c r="H12" s="38"/>
      <c r="I12" s="34"/>
      <c r="J12" s="49"/>
      <c r="K12" s="50"/>
      <c r="L12" s="48"/>
      <c r="M12" s="48"/>
      <c r="N12" s="36"/>
      <c r="O12" s="45"/>
    </row>
    <row r="13" ht="67" customHeight="1" spans="1:15">
      <c r="A13" s="35"/>
      <c r="B13" s="31"/>
      <c r="C13" s="31" t="s">
        <v>30</v>
      </c>
      <c r="D13" s="35"/>
      <c r="E13" s="31"/>
      <c r="F13" s="31"/>
      <c r="G13" s="36"/>
      <c r="H13" s="38"/>
      <c r="I13" s="34"/>
      <c r="J13" s="49"/>
      <c r="K13" s="50"/>
      <c r="L13" s="48"/>
      <c r="M13" s="48"/>
      <c r="N13" s="36"/>
      <c r="O13" s="45"/>
    </row>
    <row r="14" ht="30.3" customHeight="1" spans="1:15">
      <c r="A14" s="35"/>
      <c r="B14" s="31"/>
      <c r="C14" s="31" t="s">
        <v>31</v>
      </c>
      <c r="D14" s="35"/>
      <c r="E14" s="31"/>
      <c r="F14" s="31"/>
      <c r="G14" s="36"/>
      <c r="H14" s="38"/>
      <c r="I14" s="34"/>
      <c r="J14" s="49"/>
      <c r="K14" s="50"/>
      <c r="L14" s="48"/>
      <c r="M14" s="48"/>
      <c r="N14" s="36"/>
      <c r="O14" s="45"/>
    </row>
    <row r="15" ht="42" customHeight="1" spans="1:15">
      <c r="A15" s="30"/>
      <c r="B15" s="32"/>
      <c r="C15" s="32" t="s">
        <v>32</v>
      </c>
      <c r="D15" s="30"/>
      <c r="E15" s="32"/>
      <c r="F15" s="39"/>
      <c r="G15" s="40"/>
      <c r="H15" s="38"/>
      <c r="I15" s="33"/>
      <c r="J15" s="51"/>
      <c r="K15" s="50"/>
      <c r="L15" s="48"/>
      <c r="M15" s="48"/>
      <c r="N15" s="40"/>
      <c r="O15" s="45"/>
    </row>
    <row r="16" ht="33" customHeight="1" spans="1:15">
      <c r="A16" s="35">
        <v>5</v>
      </c>
      <c r="B16" s="31" t="s">
        <v>23</v>
      </c>
      <c r="C16" s="31" t="s">
        <v>33</v>
      </c>
      <c r="D16" s="31" t="s">
        <v>25</v>
      </c>
      <c r="E16" s="31">
        <v>618</v>
      </c>
      <c r="F16" s="31">
        <v>2594.15</v>
      </c>
      <c r="G16" s="36">
        <v>1603184.7</v>
      </c>
      <c r="H16" s="38">
        <f>G16/1.09</f>
        <v>1470811.65137615</v>
      </c>
      <c r="I16" s="52">
        <f>F16/1.09</f>
        <v>2379.95412844037</v>
      </c>
      <c r="J16" s="52">
        <f>I16*0.9</f>
        <v>2141.95871559633</v>
      </c>
      <c r="K16" s="50">
        <f>2100/1.13</f>
        <v>1858.40707964602</v>
      </c>
      <c r="L16" s="48">
        <f>J16-K16</f>
        <v>283.551635950312</v>
      </c>
      <c r="M16" s="48">
        <f>L16*E16</f>
        <v>175234.911017293</v>
      </c>
      <c r="N16" s="53">
        <v>145066.23</v>
      </c>
      <c r="O16" s="45">
        <v>175234.911017293</v>
      </c>
    </row>
    <row r="17" ht="15.9" customHeight="1" spans="1:15">
      <c r="A17" s="35"/>
      <c r="B17" s="31"/>
      <c r="C17" s="31" t="s">
        <v>26</v>
      </c>
      <c r="D17" s="31"/>
      <c r="E17" s="31"/>
      <c r="F17" s="31"/>
      <c r="G17" s="36"/>
      <c r="H17" s="38"/>
      <c r="I17" s="49"/>
      <c r="J17" s="49"/>
      <c r="K17" s="50"/>
      <c r="L17" s="48"/>
      <c r="M17" s="48"/>
      <c r="N17" s="53"/>
      <c r="O17" s="45"/>
    </row>
    <row r="18" ht="65" customHeight="1" spans="1:15">
      <c r="A18" s="35"/>
      <c r="B18" s="31"/>
      <c r="C18" s="31" t="s">
        <v>34</v>
      </c>
      <c r="D18" s="31"/>
      <c r="E18" s="31"/>
      <c r="F18" s="31"/>
      <c r="G18" s="36"/>
      <c r="H18" s="38"/>
      <c r="I18" s="49"/>
      <c r="J18" s="49"/>
      <c r="K18" s="50"/>
      <c r="L18" s="48"/>
      <c r="M18" s="48"/>
      <c r="N18" s="53"/>
      <c r="O18" s="45"/>
    </row>
    <row r="19" ht="38.25" spans="1:15">
      <c r="A19" s="35"/>
      <c r="B19" s="31"/>
      <c r="C19" s="31" t="s">
        <v>35</v>
      </c>
      <c r="D19" s="31"/>
      <c r="E19" s="31"/>
      <c r="F19" s="31"/>
      <c r="G19" s="36"/>
      <c r="H19" s="38"/>
      <c r="I19" s="49"/>
      <c r="J19" s="49"/>
      <c r="K19" s="50"/>
      <c r="L19" s="48"/>
      <c r="M19" s="48"/>
      <c r="N19" s="53"/>
      <c r="O19" s="45"/>
    </row>
    <row r="20" ht="15.9" customHeight="1" spans="1:15">
      <c r="A20" s="35"/>
      <c r="B20" s="31"/>
      <c r="C20" s="31" t="s">
        <v>29</v>
      </c>
      <c r="D20" s="31"/>
      <c r="E20" s="31"/>
      <c r="F20" s="31"/>
      <c r="G20" s="36"/>
      <c r="H20" s="38"/>
      <c r="I20" s="49"/>
      <c r="J20" s="49"/>
      <c r="K20" s="50"/>
      <c r="L20" s="48"/>
      <c r="M20" s="48"/>
      <c r="N20" s="53"/>
      <c r="O20" s="45"/>
    </row>
    <row r="21" ht="52" customHeight="1" spans="1:15">
      <c r="A21" s="30"/>
      <c r="B21" s="32"/>
      <c r="C21" s="32" t="s">
        <v>36</v>
      </c>
      <c r="D21" s="32"/>
      <c r="E21" s="32"/>
      <c r="F21" s="39"/>
      <c r="G21" s="40"/>
      <c r="H21" s="38"/>
      <c r="I21" s="51"/>
      <c r="J21" s="51"/>
      <c r="K21" s="50"/>
      <c r="L21" s="48"/>
      <c r="M21" s="48"/>
      <c r="N21" s="54"/>
      <c r="O21" s="45"/>
    </row>
    <row r="22" spans="1:15">
      <c r="A22" s="35">
        <v>6</v>
      </c>
      <c r="B22" s="31" t="s">
        <v>23</v>
      </c>
      <c r="C22" s="31" t="s">
        <v>37</v>
      </c>
      <c r="D22" s="31" t="s">
        <v>25</v>
      </c>
      <c r="E22" s="31">
        <v>14</v>
      </c>
      <c r="F22" s="31">
        <v>3043.49</v>
      </c>
      <c r="G22" s="36">
        <v>42608.86</v>
      </c>
      <c r="H22" s="38">
        <f>G22/1.09</f>
        <v>39090.6972477064</v>
      </c>
      <c r="I22" s="52">
        <f>F22/1.09</f>
        <v>2792.19266055046</v>
      </c>
      <c r="J22" s="52">
        <f>I22*0.9</f>
        <v>2512.97339449541</v>
      </c>
      <c r="K22" s="50">
        <f>2450/1.13</f>
        <v>2168.14159292035</v>
      </c>
      <c r="L22" s="48">
        <f>J22-K22</f>
        <v>344.831801575058</v>
      </c>
      <c r="M22" s="48">
        <f>L22*E22</f>
        <v>4827.64522205082</v>
      </c>
      <c r="N22" s="36">
        <v>4047.974</v>
      </c>
      <c r="O22" s="45">
        <v>4827.64522205082</v>
      </c>
    </row>
    <row r="23" spans="1:15">
      <c r="A23" s="35"/>
      <c r="B23" s="31"/>
      <c r="C23" s="31" t="s">
        <v>26</v>
      </c>
      <c r="D23" s="31"/>
      <c r="E23" s="31"/>
      <c r="F23" s="31"/>
      <c r="G23" s="36"/>
      <c r="H23" s="38"/>
      <c r="I23" s="49"/>
      <c r="J23" s="49"/>
      <c r="K23" s="50"/>
      <c r="L23" s="48"/>
      <c r="M23" s="48"/>
      <c r="N23" s="36"/>
      <c r="O23" s="45"/>
    </row>
    <row r="24" ht="44.7" customHeight="1" spans="1:15">
      <c r="A24" s="35"/>
      <c r="B24" s="31"/>
      <c r="C24" s="31" t="s">
        <v>34</v>
      </c>
      <c r="D24" s="31"/>
      <c r="E24" s="31"/>
      <c r="F24" s="31"/>
      <c r="G24" s="36"/>
      <c r="H24" s="38"/>
      <c r="I24" s="49"/>
      <c r="J24" s="49"/>
      <c r="K24" s="50"/>
      <c r="L24" s="48"/>
      <c r="M24" s="48"/>
      <c r="N24" s="36"/>
      <c r="O24" s="45"/>
    </row>
    <row r="25" ht="38.25" spans="1:15">
      <c r="A25" s="35"/>
      <c r="B25" s="31"/>
      <c r="C25" s="31" t="s">
        <v>35</v>
      </c>
      <c r="D25" s="31"/>
      <c r="E25" s="31"/>
      <c r="F25" s="31"/>
      <c r="G25" s="36"/>
      <c r="H25" s="38"/>
      <c r="I25" s="49"/>
      <c r="J25" s="49"/>
      <c r="K25" s="50"/>
      <c r="L25" s="48"/>
      <c r="M25" s="48"/>
      <c r="N25" s="36"/>
      <c r="O25" s="45"/>
    </row>
    <row r="26" spans="1:15">
      <c r="A26" s="35"/>
      <c r="B26" s="31"/>
      <c r="C26" s="31" t="s">
        <v>29</v>
      </c>
      <c r="D26" s="31"/>
      <c r="E26" s="31"/>
      <c r="F26" s="31"/>
      <c r="G26" s="36"/>
      <c r="H26" s="38"/>
      <c r="I26" s="49"/>
      <c r="J26" s="49"/>
      <c r="K26" s="50"/>
      <c r="L26" s="48"/>
      <c r="M26" s="48"/>
      <c r="N26" s="36"/>
      <c r="O26" s="45"/>
    </row>
    <row r="27" ht="25.5" spans="1:15">
      <c r="A27" s="35"/>
      <c r="B27" s="31"/>
      <c r="C27" s="31" t="s">
        <v>38</v>
      </c>
      <c r="D27" s="31"/>
      <c r="E27" s="31"/>
      <c r="F27" s="31"/>
      <c r="G27" s="36"/>
      <c r="H27" s="38"/>
      <c r="I27" s="49"/>
      <c r="J27" s="49"/>
      <c r="K27" s="50"/>
      <c r="L27" s="48"/>
      <c r="M27" s="48"/>
      <c r="N27" s="36"/>
      <c r="O27" s="45"/>
    </row>
    <row r="28" spans="1:15">
      <c r="A28" s="35"/>
      <c r="B28" s="31"/>
      <c r="C28" s="31" t="s">
        <v>39</v>
      </c>
      <c r="D28" s="31"/>
      <c r="E28" s="31"/>
      <c r="F28" s="31"/>
      <c r="G28" s="36"/>
      <c r="H28" s="38"/>
      <c r="I28" s="49"/>
      <c r="J28" s="49"/>
      <c r="K28" s="50"/>
      <c r="L28" s="48"/>
      <c r="M28" s="48"/>
      <c r="N28" s="36"/>
      <c r="O28" s="45"/>
    </row>
    <row r="29" ht="14.25" spans="1:15">
      <c r="A29" s="30"/>
      <c r="B29" s="32"/>
      <c r="C29" s="32" t="s">
        <v>40</v>
      </c>
      <c r="D29" s="32"/>
      <c r="E29" s="32"/>
      <c r="F29" s="39"/>
      <c r="G29" s="40"/>
      <c r="H29" s="38"/>
      <c r="I29" s="51"/>
      <c r="J29" s="51"/>
      <c r="K29" s="50"/>
      <c r="L29" s="53"/>
      <c r="M29" s="53"/>
      <c r="N29" s="40"/>
      <c r="O29" s="45"/>
    </row>
    <row r="30" spans="1:15">
      <c r="A30" s="35">
        <v>7</v>
      </c>
      <c r="B30" s="31" t="s">
        <v>23</v>
      </c>
      <c r="C30" s="35" t="s">
        <v>41</v>
      </c>
      <c r="D30" s="31" t="s">
        <v>25</v>
      </c>
      <c r="E30" s="31">
        <v>58</v>
      </c>
      <c r="F30" s="31">
        <v>3443.68</v>
      </c>
      <c r="G30" s="36">
        <v>199733.44</v>
      </c>
      <c r="H30" s="38">
        <f>G30/1.09</f>
        <v>183241.688073394</v>
      </c>
      <c r="I30" s="52">
        <f>F30/1.09</f>
        <v>3159.33944954128</v>
      </c>
      <c r="J30" s="52">
        <f>I30*0.9</f>
        <v>2843.40550458716</v>
      </c>
      <c r="K30" s="50">
        <f>2800/1.13</f>
        <v>2477.87610619469</v>
      </c>
      <c r="L30" s="48">
        <f>J30-K30</f>
        <v>365.529398392465</v>
      </c>
      <c r="M30" s="48">
        <f>L30*E30</f>
        <v>21200.705106763</v>
      </c>
      <c r="N30" s="36">
        <v>17360.096</v>
      </c>
      <c r="O30" s="45">
        <v>21200.705106763</v>
      </c>
    </row>
    <row r="31" spans="1:15">
      <c r="A31" s="35"/>
      <c r="B31" s="31"/>
      <c r="C31" s="35" t="s">
        <v>26</v>
      </c>
      <c r="D31" s="31"/>
      <c r="E31" s="31"/>
      <c r="F31" s="31"/>
      <c r="G31" s="36"/>
      <c r="H31" s="38"/>
      <c r="I31" s="49"/>
      <c r="J31" s="49"/>
      <c r="K31" s="50"/>
      <c r="L31" s="48"/>
      <c r="M31" s="48"/>
      <c r="N31" s="36"/>
      <c r="O31" s="45"/>
    </row>
    <row r="32" ht="40.5" spans="1:15">
      <c r="A32" s="35"/>
      <c r="B32" s="31"/>
      <c r="C32" s="35" t="s">
        <v>42</v>
      </c>
      <c r="D32" s="31"/>
      <c r="E32" s="31"/>
      <c r="F32" s="31"/>
      <c r="G32" s="36"/>
      <c r="H32" s="38"/>
      <c r="I32" s="49"/>
      <c r="J32" s="49"/>
      <c r="K32" s="50"/>
      <c r="L32" s="48"/>
      <c r="M32" s="48"/>
      <c r="N32" s="36"/>
      <c r="O32" s="45"/>
    </row>
    <row r="33" ht="40.5" spans="1:15">
      <c r="A33" s="35"/>
      <c r="B33" s="31"/>
      <c r="C33" s="35" t="s">
        <v>43</v>
      </c>
      <c r="D33" s="31"/>
      <c r="E33" s="31"/>
      <c r="F33" s="31"/>
      <c r="G33" s="36"/>
      <c r="H33" s="38"/>
      <c r="I33" s="49"/>
      <c r="J33" s="49"/>
      <c r="K33" s="50"/>
      <c r="L33" s="48"/>
      <c r="M33" s="48"/>
      <c r="N33" s="36"/>
      <c r="O33" s="45"/>
    </row>
    <row r="34" spans="1:15">
      <c r="A34" s="35"/>
      <c r="B34" s="31"/>
      <c r="C34" s="35" t="s">
        <v>29</v>
      </c>
      <c r="D34" s="31"/>
      <c r="E34" s="31"/>
      <c r="F34" s="31"/>
      <c r="G34" s="36"/>
      <c r="H34" s="38"/>
      <c r="I34" s="49"/>
      <c r="J34" s="49"/>
      <c r="K34" s="50"/>
      <c r="L34" s="48"/>
      <c r="M34" s="48"/>
      <c r="N34" s="36"/>
      <c r="O34" s="45"/>
    </row>
    <row r="35" ht="27" spans="1:15">
      <c r="A35" s="35"/>
      <c r="B35" s="31"/>
      <c r="C35" s="35" t="s">
        <v>44</v>
      </c>
      <c r="D35" s="31"/>
      <c r="E35" s="31"/>
      <c r="F35" s="31"/>
      <c r="G35" s="36"/>
      <c r="H35" s="38"/>
      <c r="I35" s="49"/>
      <c r="J35" s="49"/>
      <c r="K35" s="50"/>
      <c r="L35" s="48"/>
      <c r="M35" s="48"/>
      <c r="N35" s="36"/>
      <c r="O35" s="45"/>
    </row>
    <row r="36" spans="1:15">
      <c r="A36" s="35"/>
      <c r="B36" s="31"/>
      <c r="C36" s="35" t="s">
        <v>45</v>
      </c>
      <c r="D36" s="31"/>
      <c r="E36" s="31"/>
      <c r="F36" s="31"/>
      <c r="G36" s="36"/>
      <c r="H36" s="38"/>
      <c r="I36" s="49"/>
      <c r="J36" s="49"/>
      <c r="K36" s="50"/>
      <c r="L36" s="48"/>
      <c r="M36" s="48"/>
      <c r="N36" s="36"/>
      <c r="O36" s="45"/>
    </row>
    <row r="37" ht="14.25" spans="1:15">
      <c r="A37" s="30"/>
      <c r="B37" s="32"/>
      <c r="C37" s="30" t="s">
        <v>40</v>
      </c>
      <c r="D37" s="32"/>
      <c r="E37" s="32"/>
      <c r="F37" s="32"/>
      <c r="G37" s="40"/>
      <c r="H37" s="38"/>
      <c r="I37" s="51"/>
      <c r="J37" s="51"/>
      <c r="K37" s="50"/>
      <c r="L37" s="48"/>
      <c r="M37" s="48"/>
      <c r="N37" s="40"/>
      <c r="O37" s="45"/>
    </row>
    <row r="38" ht="14.25" spans="1:15">
      <c r="A38" s="30">
        <v>8</v>
      </c>
      <c r="B38" s="32" t="s">
        <v>46</v>
      </c>
      <c r="C38" s="31" t="s">
        <v>47</v>
      </c>
      <c r="D38" s="32" t="s">
        <v>48</v>
      </c>
      <c r="E38" s="32">
        <v>162</v>
      </c>
      <c r="F38" s="32">
        <v>220.08</v>
      </c>
      <c r="G38" s="40">
        <v>35652.96</v>
      </c>
      <c r="H38" s="40">
        <f>G38/1.09</f>
        <v>32709.1376146789</v>
      </c>
      <c r="I38" s="52">
        <f>F38/1.09</f>
        <v>201.908256880734</v>
      </c>
      <c r="J38" s="48"/>
      <c r="K38" s="55"/>
      <c r="L38" s="48"/>
      <c r="M38" s="48"/>
      <c r="N38" s="53">
        <f>G38*0.9</f>
        <v>32087.664</v>
      </c>
      <c r="O38" s="45">
        <f>N38/1.09</f>
        <v>29438.223853211</v>
      </c>
    </row>
    <row r="39" ht="14.25" spans="1:15">
      <c r="A39" s="30"/>
      <c r="B39" s="32"/>
      <c r="C39" s="31" t="s">
        <v>49</v>
      </c>
      <c r="D39" s="32"/>
      <c r="E39" s="32"/>
      <c r="F39" s="32"/>
      <c r="G39" s="40"/>
      <c r="H39" s="40"/>
      <c r="I39" s="49"/>
      <c r="J39" s="48"/>
      <c r="K39" s="55"/>
      <c r="L39" s="48"/>
      <c r="M39" s="48"/>
      <c r="N39" s="53"/>
      <c r="O39" s="45"/>
    </row>
    <row r="40" ht="26.25" spans="1:15">
      <c r="A40" s="30"/>
      <c r="B40" s="32"/>
      <c r="C40" s="32" t="s">
        <v>50</v>
      </c>
      <c r="D40" s="32"/>
      <c r="E40" s="32"/>
      <c r="F40" s="32"/>
      <c r="G40" s="40"/>
      <c r="H40" s="40"/>
      <c r="I40" s="49"/>
      <c r="J40" s="48"/>
      <c r="K40" s="55"/>
      <c r="L40" s="48"/>
      <c r="M40" s="48"/>
      <c r="N40" s="54"/>
      <c r="O40" s="45"/>
    </row>
    <row r="41" ht="14.25" spans="1:15">
      <c r="A41" s="30">
        <v>9</v>
      </c>
      <c r="B41" s="32" t="s">
        <v>46</v>
      </c>
      <c r="C41" s="31" t="s">
        <v>51</v>
      </c>
      <c r="D41" s="32" t="s">
        <v>48</v>
      </c>
      <c r="E41" s="32">
        <v>144</v>
      </c>
      <c r="F41" s="32">
        <v>220.08</v>
      </c>
      <c r="G41" s="40">
        <v>31691.52</v>
      </c>
      <c r="H41" s="40">
        <f>G41/1.09</f>
        <v>29074.7889908257</v>
      </c>
      <c r="I41" s="52">
        <f>F41/1.09</f>
        <v>201.908256880734</v>
      </c>
      <c r="J41" s="48"/>
      <c r="K41" s="55"/>
      <c r="L41" s="48"/>
      <c r="M41" s="48"/>
      <c r="N41" s="53">
        <f>G41*0.9</f>
        <v>28522.368</v>
      </c>
      <c r="O41" s="45">
        <f>N41/1.09</f>
        <v>26167.3100917431</v>
      </c>
    </row>
    <row r="42" ht="14.25" spans="1:15">
      <c r="A42" s="30"/>
      <c r="B42" s="32"/>
      <c r="C42" s="31" t="s">
        <v>49</v>
      </c>
      <c r="D42" s="32"/>
      <c r="E42" s="32"/>
      <c r="F42" s="32"/>
      <c r="G42" s="40"/>
      <c r="H42" s="40"/>
      <c r="I42" s="49"/>
      <c r="J42" s="48"/>
      <c r="K42" s="55"/>
      <c r="L42" s="48"/>
      <c r="M42" s="48"/>
      <c r="N42" s="53"/>
      <c r="O42" s="45"/>
    </row>
    <row r="43" ht="26.25" spans="1:15">
      <c r="A43" s="30"/>
      <c r="B43" s="32"/>
      <c r="C43" s="32" t="s">
        <v>52</v>
      </c>
      <c r="D43" s="32"/>
      <c r="E43" s="32"/>
      <c r="F43" s="32"/>
      <c r="G43" s="40"/>
      <c r="H43" s="40"/>
      <c r="I43" s="49"/>
      <c r="J43" s="48"/>
      <c r="K43" s="55"/>
      <c r="L43" s="48"/>
      <c r="M43" s="48"/>
      <c r="N43" s="54"/>
      <c r="O43" s="45"/>
    </row>
    <row r="44" ht="14.25" spans="1:15">
      <c r="A44" s="30">
        <v>10</v>
      </c>
      <c r="B44" s="32" t="s">
        <v>53</v>
      </c>
      <c r="C44" s="31" t="s">
        <v>54</v>
      </c>
      <c r="D44" s="32" t="s">
        <v>55</v>
      </c>
      <c r="E44" s="32">
        <v>14.6129</v>
      </c>
      <c r="F44" s="32">
        <v>7962.2</v>
      </c>
      <c r="G44" s="40">
        <v>116350.83</v>
      </c>
      <c r="H44" s="40">
        <f>G44/1.09</f>
        <v>106743.880733945</v>
      </c>
      <c r="I44" s="49"/>
      <c r="J44" s="53"/>
      <c r="K44" s="55"/>
      <c r="L44" s="53"/>
      <c r="M44" s="53"/>
      <c r="N44" s="54">
        <f>G44*0.9</f>
        <v>104715.747</v>
      </c>
      <c r="O44" s="45">
        <f>N44/1.09</f>
        <v>96069.4926605505</v>
      </c>
    </row>
    <row r="45" ht="14.25" spans="1:15">
      <c r="A45" s="30"/>
      <c r="B45" s="32"/>
      <c r="C45" s="32" t="s">
        <v>56</v>
      </c>
      <c r="D45" s="32"/>
      <c r="E45" s="32"/>
      <c r="F45" s="32"/>
      <c r="G45" s="40"/>
      <c r="H45" s="40"/>
      <c r="I45" s="51"/>
      <c r="J45" s="53"/>
      <c r="K45" s="55"/>
      <c r="L45" s="53"/>
      <c r="M45" s="53"/>
      <c r="N45" s="54"/>
      <c r="O45" s="45"/>
    </row>
    <row r="46" ht="14.25" spans="1:15">
      <c r="A46" s="30">
        <v>11</v>
      </c>
      <c r="B46" s="32" t="s">
        <v>53</v>
      </c>
      <c r="C46" s="31" t="s">
        <v>57</v>
      </c>
      <c r="D46" s="32" t="s">
        <v>55</v>
      </c>
      <c r="E46" s="32">
        <v>0.2556</v>
      </c>
      <c r="F46" s="32">
        <v>7962.18</v>
      </c>
      <c r="G46" s="40">
        <v>2035.13</v>
      </c>
      <c r="H46" s="40">
        <f>G46/1.09</f>
        <v>1867.09174311927</v>
      </c>
      <c r="I46" s="40">
        <f>H46/1.09</f>
        <v>1712.92820469658</v>
      </c>
      <c r="J46" s="53"/>
      <c r="K46" s="55"/>
      <c r="L46" s="53"/>
      <c r="M46" s="53"/>
      <c r="N46" s="54">
        <f>G46*0.9</f>
        <v>1831.617</v>
      </c>
      <c r="O46" s="45">
        <f>N46/1.09</f>
        <v>1680.38256880734</v>
      </c>
    </row>
    <row r="47" ht="14.25" spans="1:15">
      <c r="A47" s="30"/>
      <c r="B47" s="32"/>
      <c r="C47" s="32" t="s">
        <v>58</v>
      </c>
      <c r="D47" s="32"/>
      <c r="E47" s="32"/>
      <c r="F47" s="32"/>
      <c r="G47" s="40"/>
      <c r="H47" s="40"/>
      <c r="I47" s="40"/>
      <c r="J47" s="53"/>
      <c r="K47" s="55"/>
      <c r="L47" s="53"/>
      <c r="M47" s="53"/>
      <c r="N47" s="54"/>
      <c r="O47" s="45"/>
    </row>
    <row r="48" ht="26.25" spans="1:15">
      <c r="A48" s="30">
        <v>12</v>
      </c>
      <c r="B48" s="32" t="s">
        <v>53</v>
      </c>
      <c r="C48" s="31" t="s">
        <v>59</v>
      </c>
      <c r="D48" s="32" t="s">
        <v>55</v>
      </c>
      <c r="E48" s="32">
        <v>1.1207</v>
      </c>
      <c r="F48" s="32">
        <v>7962.16</v>
      </c>
      <c r="G48" s="40">
        <v>8923.19</v>
      </c>
      <c r="H48" s="40">
        <f>G48/1.09</f>
        <v>8186.4128440367</v>
      </c>
      <c r="I48" s="40">
        <f>H48/1.09</f>
        <v>7510.47049911624</v>
      </c>
      <c r="J48" s="53"/>
      <c r="K48" s="56"/>
      <c r="L48" s="53"/>
      <c r="M48" s="53"/>
      <c r="N48" s="54">
        <f>G48*0.9</f>
        <v>8030.871</v>
      </c>
      <c r="O48" s="45">
        <f>N48/1.09</f>
        <v>7367.77155963303</v>
      </c>
    </row>
    <row r="49" ht="14.25" spans="1:15">
      <c r="A49" s="30"/>
      <c r="B49" s="32"/>
      <c r="C49" s="32" t="s">
        <v>60</v>
      </c>
      <c r="D49" s="32"/>
      <c r="E49" s="32"/>
      <c r="F49" s="32"/>
      <c r="G49" s="40"/>
      <c r="H49" s="40"/>
      <c r="I49" s="40"/>
      <c r="J49" s="53"/>
      <c r="K49" s="56"/>
      <c r="L49" s="53"/>
      <c r="M49" s="53"/>
      <c r="N49" s="54"/>
      <c r="O49" s="45"/>
    </row>
    <row r="50" ht="26.25" spans="1:15">
      <c r="A50" s="30">
        <v>13</v>
      </c>
      <c r="B50" s="32" t="s">
        <v>61</v>
      </c>
      <c r="C50" s="32" t="s">
        <v>62</v>
      </c>
      <c r="D50" s="32" t="s">
        <v>63</v>
      </c>
      <c r="E50" s="32">
        <v>64</v>
      </c>
      <c r="F50" s="32">
        <v>96.15</v>
      </c>
      <c r="G50" s="40">
        <v>6153.6</v>
      </c>
      <c r="H50" s="40">
        <f>G50/1.09</f>
        <v>5645.50458715596</v>
      </c>
      <c r="I50" s="40">
        <f>H50/1.09</f>
        <v>5179.3620065651</v>
      </c>
      <c r="J50" s="53"/>
      <c r="K50" s="55"/>
      <c r="L50" s="53"/>
      <c r="M50" s="53"/>
      <c r="N50" s="54">
        <f>G50*0.9</f>
        <v>5538.24</v>
      </c>
      <c r="O50" s="45">
        <f>N50/1.09</f>
        <v>5080.95412844037</v>
      </c>
    </row>
    <row r="51" ht="26.25" spans="1:15">
      <c r="A51" s="30">
        <v>14</v>
      </c>
      <c r="B51" s="32" t="s">
        <v>61</v>
      </c>
      <c r="C51" s="32" t="s">
        <v>64</v>
      </c>
      <c r="D51" s="32" t="s">
        <v>63</v>
      </c>
      <c r="E51" s="32">
        <v>1396</v>
      </c>
      <c r="F51" s="32">
        <v>154.19</v>
      </c>
      <c r="G51" s="40">
        <v>215249.24</v>
      </c>
      <c r="H51" s="40">
        <f>G51/1.09</f>
        <v>197476.366972477</v>
      </c>
      <c r="I51" s="40">
        <f>H51/1.09</f>
        <v>181170.978873832</v>
      </c>
      <c r="J51" s="53"/>
      <c r="K51" s="55"/>
      <c r="L51" s="53"/>
      <c r="M51" s="53"/>
      <c r="N51" s="54">
        <f>G51*0.9</f>
        <v>193724.316</v>
      </c>
      <c r="O51" s="45">
        <f>N51/1.09</f>
        <v>177728.730275229</v>
      </c>
    </row>
    <row r="52" ht="14.25" spans="1:15">
      <c r="A52" s="30">
        <v>15</v>
      </c>
      <c r="B52" s="31" t="s">
        <v>65</v>
      </c>
      <c r="C52" s="31" t="s">
        <v>66</v>
      </c>
      <c r="D52" s="32" t="s">
        <v>19</v>
      </c>
      <c r="E52" s="32">
        <v>1</v>
      </c>
      <c r="F52" s="32">
        <v>144067.65</v>
      </c>
      <c r="G52" s="40">
        <v>144067.65</v>
      </c>
      <c r="H52" s="40">
        <f>G52/1.09</f>
        <v>132172.155963303</v>
      </c>
      <c r="I52" s="40">
        <f>H52/1.09</f>
        <v>121258.858681929</v>
      </c>
      <c r="J52" s="53"/>
      <c r="K52" s="55"/>
      <c r="L52" s="53"/>
      <c r="M52" s="53"/>
      <c r="N52" s="54">
        <f>G52*0.9</f>
        <v>129660.885</v>
      </c>
      <c r="O52" s="45">
        <f>N52/1.09</f>
        <v>118954.940366972</v>
      </c>
    </row>
    <row r="53" ht="14.25" spans="1:15">
      <c r="A53" s="30"/>
      <c r="B53" s="32"/>
      <c r="C53" s="32" t="s">
        <v>67</v>
      </c>
      <c r="D53" s="32"/>
      <c r="E53" s="32"/>
      <c r="F53" s="32"/>
      <c r="G53" s="40"/>
      <c r="H53" s="40"/>
      <c r="I53" s="40"/>
      <c r="J53" s="53"/>
      <c r="K53" s="55"/>
      <c r="L53" s="53"/>
      <c r="M53" s="53"/>
      <c r="N53" s="54"/>
      <c r="O53" s="45"/>
    </row>
    <row r="54" ht="14.25" spans="1:15">
      <c r="A54" s="30">
        <v>16</v>
      </c>
      <c r="B54" s="32" t="s">
        <v>68</v>
      </c>
      <c r="C54" s="31" t="s">
        <v>69</v>
      </c>
      <c r="D54" s="32" t="s">
        <v>19</v>
      </c>
      <c r="E54" s="32">
        <v>1</v>
      </c>
      <c r="F54" s="32">
        <v>9147.15</v>
      </c>
      <c r="G54" s="40">
        <v>9147.15</v>
      </c>
      <c r="H54" s="40">
        <f>G54/1.09</f>
        <v>8391.88073394495</v>
      </c>
      <c r="I54" s="40">
        <f>H54/1.09</f>
        <v>7698.97315040821</v>
      </c>
      <c r="J54" s="53"/>
      <c r="K54" s="55"/>
      <c r="L54" s="53"/>
      <c r="M54" s="53"/>
      <c r="N54" s="54">
        <f>G54*0.9</f>
        <v>8232.435</v>
      </c>
      <c r="O54" s="45">
        <f>N54/1.09</f>
        <v>7552.69266055046</v>
      </c>
    </row>
    <row r="55" ht="14.25" spans="1:15">
      <c r="A55" s="30"/>
      <c r="B55" s="32"/>
      <c r="C55" s="32" t="s">
        <v>67</v>
      </c>
      <c r="D55" s="32"/>
      <c r="E55" s="32"/>
      <c r="F55" s="32"/>
      <c r="G55" s="40"/>
      <c r="H55" s="40"/>
      <c r="I55" s="40"/>
      <c r="J55" s="53"/>
      <c r="K55" s="55"/>
      <c r="L55" s="53"/>
      <c r="M55" s="53"/>
      <c r="N55" s="54"/>
      <c r="O55" s="45"/>
    </row>
    <row r="56" ht="14.25" spans="1:15">
      <c r="A56" s="30">
        <v>17</v>
      </c>
      <c r="B56" s="32" t="s">
        <v>68</v>
      </c>
      <c r="C56" s="31" t="s">
        <v>70</v>
      </c>
      <c r="D56" s="32" t="s">
        <v>19</v>
      </c>
      <c r="E56" s="32">
        <v>1</v>
      </c>
      <c r="F56" s="32">
        <v>27441.46</v>
      </c>
      <c r="G56" s="40">
        <v>27441.46</v>
      </c>
      <c r="H56" s="40">
        <f>G56/1.09</f>
        <v>25175.6513761468</v>
      </c>
      <c r="I56" s="40">
        <f>H56/1.09</f>
        <v>23096.9278680246</v>
      </c>
      <c r="J56" s="53"/>
      <c r="K56" s="55"/>
      <c r="L56" s="53"/>
      <c r="M56" s="53"/>
      <c r="N56" s="53">
        <f>G56*0.9</f>
        <v>24697.314</v>
      </c>
      <c r="O56" s="45">
        <f>N56/1.09</f>
        <v>22658.0862385321</v>
      </c>
    </row>
    <row r="57" ht="14.25" spans="1:15">
      <c r="A57" s="30"/>
      <c r="B57" s="32"/>
      <c r="C57" s="31" t="s">
        <v>71</v>
      </c>
      <c r="D57" s="32"/>
      <c r="E57" s="32"/>
      <c r="F57" s="32"/>
      <c r="G57" s="40"/>
      <c r="H57" s="40"/>
      <c r="I57" s="40"/>
      <c r="J57" s="53"/>
      <c r="K57" s="55"/>
      <c r="L57" s="53"/>
      <c r="M57" s="53"/>
      <c r="N57" s="53"/>
      <c r="O57" s="45"/>
    </row>
    <row r="58" ht="14.25" spans="1:15">
      <c r="A58" s="30"/>
      <c r="B58" s="32"/>
      <c r="C58" s="32" t="s">
        <v>72</v>
      </c>
      <c r="D58" s="32"/>
      <c r="E58" s="32"/>
      <c r="F58" s="32"/>
      <c r="G58" s="40"/>
      <c r="H58" s="40"/>
      <c r="I58" s="40"/>
      <c r="J58" s="53"/>
      <c r="K58" s="55"/>
      <c r="L58" s="53"/>
      <c r="M58" s="53"/>
      <c r="N58" s="54"/>
      <c r="O58" s="45"/>
    </row>
    <row r="59" ht="14.25" spans="1:15">
      <c r="A59" s="30" t="s">
        <v>73</v>
      </c>
      <c r="B59" s="30"/>
      <c r="C59" s="30"/>
      <c r="D59" s="41"/>
      <c r="E59" s="41"/>
      <c r="F59" s="41"/>
      <c r="G59" s="40">
        <v>2642178.52</v>
      </c>
      <c r="H59" s="40">
        <f>G59/1.09</f>
        <v>2424016.99082569</v>
      </c>
      <c r="I59" s="40">
        <f>H59/1.09</f>
        <v>2223868.79892265</v>
      </c>
      <c r="J59" s="57"/>
      <c r="K59" s="58">
        <f>SUM(K8:K37)</f>
        <v>8053.09734513274</v>
      </c>
      <c r="L59" s="59"/>
      <c r="M59" s="59"/>
      <c r="N59" s="40">
        <f>SUM(N4:N58)</f>
        <v>830960.668</v>
      </c>
      <c r="O59" s="45">
        <f>N59/1.09</f>
        <v>762349.236697248</v>
      </c>
    </row>
    <row r="60" ht="39" customHeight="1" spans="2:15">
      <c r="B60" t="s">
        <v>74</v>
      </c>
      <c r="D60" t="s">
        <v>75</v>
      </c>
      <c r="O60" s="60"/>
    </row>
    <row r="61" spans="15:15">
      <c r="O61" s="60"/>
    </row>
  </sheetData>
  <mergeCells count="184">
    <mergeCell ref="A1:O1"/>
    <mergeCell ref="A59:C59"/>
    <mergeCell ref="A2:A3"/>
    <mergeCell ref="A4:A5"/>
    <mergeCell ref="A6:A7"/>
    <mergeCell ref="A8:A15"/>
    <mergeCell ref="A16:A21"/>
    <mergeCell ref="A22:A29"/>
    <mergeCell ref="A30:A37"/>
    <mergeCell ref="A38:A40"/>
    <mergeCell ref="A41:A43"/>
    <mergeCell ref="A44:A45"/>
    <mergeCell ref="A46:A47"/>
    <mergeCell ref="A48:A49"/>
    <mergeCell ref="A52:A53"/>
    <mergeCell ref="A54:A55"/>
    <mergeCell ref="A56:A58"/>
    <mergeCell ref="B2:B3"/>
    <mergeCell ref="B4:B5"/>
    <mergeCell ref="B6:B7"/>
    <mergeCell ref="B8:B15"/>
    <mergeCell ref="B16:B21"/>
    <mergeCell ref="B22:B29"/>
    <mergeCell ref="B30:B37"/>
    <mergeCell ref="B38:B40"/>
    <mergeCell ref="B41:B43"/>
    <mergeCell ref="B44:B45"/>
    <mergeCell ref="B46:B47"/>
    <mergeCell ref="B48:B49"/>
    <mergeCell ref="B52:B53"/>
    <mergeCell ref="B54:B55"/>
    <mergeCell ref="B56:B58"/>
    <mergeCell ref="C2:C3"/>
    <mergeCell ref="D2:D3"/>
    <mergeCell ref="D4:D5"/>
    <mergeCell ref="D6:D7"/>
    <mergeCell ref="D8:D15"/>
    <mergeCell ref="D16:D21"/>
    <mergeCell ref="D22:D29"/>
    <mergeCell ref="D30:D37"/>
    <mergeCell ref="D38:D40"/>
    <mergeCell ref="D41:D43"/>
    <mergeCell ref="D44:D45"/>
    <mergeCell ref="D46:D47"/>
    <mergeCell ref="D48:D49"/>
    <mergeCell ref="D52:D53"/>
    <mergeCell ref="D54:D55"/>
    <mergeCell ref="D56:D58"/>
    <mergeCell ref="E2:E3"/>
    <mergeCell ref="E4:E5"/>
    <mergeCell ref="E6:E7"/>
    <mergeCell ref="E8:E15"/>
    <mergeCell ref="E16:E21"/>
    <mergeCell ref="E22:E29"/>
    <mergeCell ref="E30:E37"/>
    <mergeCell ref="E38:E40"/>
    <mergeCell ref="E41:E43"/>
    <mergeCell ref="E44:E45"/>
    <mergeCell ref="E46:E47"/>
    <mergeCell ref="E48:E49"/>
    <mergeCell ref="E52:E53"/>
    <mergeCell ref="E54:E55"/>
    <mergeCell ref="E56:E58"/>
    <mergeCell ref="F4:F5"/>
    <mergeCell ref="F6:F7"/>
    <mergeCell ref="F8:F15"/>
    <mergeCell ref="F16:F21"/>
    <mergeCell ref="F22:F29"/>
    <mergeCell ref="F30:F37"/>
    <mergeCell ref="F38:F40"/>
    <mergeCell ref="F41:F43"/>
    <mergeCell ref="F44:F45"/>
    <mergeCell ref="F46:F47"/>
    <mergeCell ref="F48:F49"/>
    <mergeCell ref="F52:F53"/>
    <mergeCell ref="F54:F55"/>
    <mergeCell ref="F56:F58"/>
    <mergeCell ref="G4:G5"/>
    <mergeCell ref="G6:G7"/>
    <mergeCell ref="G8:G15"/>
    <mergeCell ref="G16:G21"/>
    <mergeCell ref="G22:G29"/>
    <mergeCell ref="G30:G37"/>
    <mergeCell ref="G38:G40"/>
    <mergeCell ref="G41:G43"/>
    <mergeCell ref="G44:G45"/>
    <mergeCell ref="G46:G47"/>
    <mergeCell ref="G48:G49"/>
    <mergeCell ref="G52:G53"/>
    <mergeCell ref="G54:G55"/>
    <mergeCell ref="G56:G58"/>
    <mergeCell ref="H4:H5"/>
    <mergeCell ref="H6:H7"/>
    <mergeCell ref="H8:H15"/>
    <mergeCell ref="H16:H21"/>
    <mergeCell ref="H22:H29"/>
    <mergeCell ref="H30:H37"/>
    <mergeCell ref="H38:H40"/>
    <mergeCell ref="H41:H43"/>
    <mergeCell ref="H44:H45"/>
    <mergeCell ref="H46:H47"/>
    <mergeCell ref="H48:H49"/>
    <mergeCell ref="H52:H53"/>
    <mergeCell ref="H54:H55"/>
    <mergeCell ref="H56:H58"/>
    <mergeCell ref="I4:I5"/>
    <mergeCell ref="I6:I7"/>
    <mergeCell ref="I8:I15"/>
    <mergeCell ref="I16:I21"/>
    <mergeCell ref="I22:I29"/>
    <mergeCell ref="I30:I37"/>
    <mergeCell ref="I38:I40"/>
    <mergeCell ref="I41:I43"/>
    <mergeCell ref="I46:I47"/>
    <mergeCell ref="I48:I49"/>
    <mergeCell ref="I52:I53"/>
    <mergeCell ref="I54:I55"/>
    <mergeCell ref="I56:I58"/>
    <mergeCell ref="J4:J5"/>
    <mergeCell ref="J6:J7"/>
    <mergeCell ref="J8:J15"/>
    <mergeCell ref="J16:J21"/>
    <mergeCell ref="J22:J29"/>
    <mergeCell ref="J30:J37"/>
    <mergeCell ref="J38:J40"/>
    <mergeCell ref="J41:J43"/>
    <mergeCell ref="K4:K5"/>
    <mergeCell ref="K6:K7"/>
    <mergeCell ref="K8:K15"/>
    <mergeCell ref="K16:K21"/>
    <mergeCell ref="K22:K29"/>
    <mergeCell ref="K30:K37"/>
    <mergeCell ref="K38:K40"/>
    <mergeCell ref="K41:K43"/>
    <mergeCell ref="K44:K45"/>
    <mergeCell ref="K46:K47"/>
    <mergeCell ref="K48:K49"/>
    <mergeCell ref="K52:K53"/>
    <mergeCell ref="K54:K55"/>
    <mergeCell ref="K56:K58"/>
    <mergeCell ref="L4:L5"/>
    <mergeCell ref="L6:L7"/>
    <mergeCell ref="L8:L15"/>
    <mergeCell ref="L16:L21"/>
    <mergeCell ref="L22:L29"/>
    <mergeCell ref="L30:L37"/>
    <mergeCell ref="L38:L40"/>
    <mergeCell ref="L41:L43"/>
    <mergeCell ref="M4:M5"/>
    <mergeCell ref="M6:M7"/>
    <mergeCell ref="M8:M15"/>
    <mergeCell ref="M16:M21"/>
    <mergeCell ref="M22:M29"/>
    <mergeCell ref="M30:M37"/>
    <mergeCell ref="M38:M40"/>
    <mergeCell ref="M41:M43"/>
    <mergeCell ref="N4:N5"/>
    <mergeCell ref="N6:N7"/>
    <mergeCell ref="N8:N15"/>
    <mergeCell ref="N16:N21"/>
    <mergeCell ref="N22:N29"/>
    <mergeCell ref="N30:N37"/>
    <mergeCell ref="N38:N40"/>
    <mergeCell ref="N41:N43"/>
    <mergeCell ref="N44:N45"/>
    <mergeCell ref="N46:N47"/>
    <mergeCell ref="N48:N49"/>
    <mergeCell ref="N52:N53"/>
    <mergeCell ref="N54:N55"/>
    <mergeCell ref="N56:N58"/>
    <mergeCell ref="O4:O5"/>
    <mergeCell ref="O6:O7"/>
    <mergeCell ref="O8:O15"/>
    <mergeCell ref="O16:O21"/>
    <mergeCell ref="O22:O29"/>
    <mergeCell ref="O30:O37"/>
    <mergeCell ref="O38:O40"/>
    <mergeCell ref="O41:O43"/>
    <mergeCell ref="O44:O45"/>
    <mergeCell ref="O46:O47"/>
    <mergeCell ref="O48:O49"/>
    <mergeCell ref="O52:O53"/>
    <mergeCell ref="O54:O55"/>
    <mergeCell ref="O56:O58"/>
  </mergeCells>
  <pageMargins left="0.700694444444445" right="0.700694444444445" top="0.590277777777778" bottom="0.511805555555556" header="0.196527777777778"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tabSelected="1" workbookViewId="0">
      <pane ySplit="3" topLeftCell="A12" activePane="bottomLeft" state="frozen"/>
      <selection/>
      <selection pane="bottomLeft" activeCell="L13" sqref="L13"/>
    </sheetView>
  </sheetViews>
  <sheetFormatPr defaultColWidth="9" defaultRowHeight="13.5"/>
  <cols>
    <col min="1" max="1" width="9" style="1"/>
    <col min="2" max="2" width="20.75" style="2" customWidth="1"/>
    <col min="3" max="3" width="40.1333333333333" style="2" customWidth="1"/>
    <col min="4" max="5" width="9" style="1"/>
    <col min="6" max="7" width="15.1333333333333" style="3" customWidth="1"/>
    <col min="8" max="8" width="14.8333333333333" style="4" customWidth="1"/>
    <col min="9" max="9" width="10.025" style="4" customWidth="1"/>
  </cols>
  <sheetData>
    <row r="1" ht="42" customHeight="1" spans="1:9">
      <c r="A1" s="1" t="s">
        <v>76</v>
      </c>
      <c r="B1" s="1"/>
      <c r="C1" s="1"/>
      <c r="F1" s="1"/>
      <c r="G1" s="1"/>
      <c r="H1" s="5"/>
      <c r="I1" s="5"/>
    </row>
    <row r="2" ht="27" spans="1:9">
      <c r="A2" s="6" t="s">
        <v>1</v>
      </c>
      <c r="B2" s="7" t="s">
        <v>2</v>
      </c>
      <c r="C2" s="7" t="s">
        <v>3</v>
      </c>
      <c r="D2" s="7" t="s">
        <v>4</v>
      </c>
      <c r="E2" s="7" t="s">
        <v>5</v>
      </c>
      <c r="F2" s="8" t="s">
        <v>12</v>
      </c>
      <c r="G2" s="8" t="s">
        <v>77</v>
      </c>
      <c r="H2" s="9" t="s">
        <v>78</v>
      </c>
      <c r="I2" s="23" t="s">
        <v>79</v>
      </c>
    </row>
    <row r="3" spans="1:9">
      <c r="A3" s="10"/>
      <c r="B3" s="11"/>
      <c r="C3" s="11"/>
      <c r="D3" s="11"/>
      <c r="E3" s="11"/>
      <c r="F3" s="12" t="s">
        <v>16</v>
      </c>
      <c r="G3" s="12" t="s">
        <v>16</v>
      </c>
      <c r="H3" s="13"/>
      <c r="I3" s="24"/>
    </row>
    <row r="4" ht="51" customHeight="1" spans="1:9">
      <c r="A4" s="14">
        <v>1</v>
      </c>
      <c r="B4" s="15" t="s">
        <v>17</v>
      </c>
      <c r="C4" s="15" t="s">
        <v>80</v>
      </c>
      <c r="D4" s="16" t="s">
        <v>19</v>
      </c>
      <c r="E4" s="16">
        <v>1</v>
      </c>
      <c r="F4" s="17">
        <v>92310.7163302755</v>
      </c>
      <c r="G4" s="17">
        <v>92310.7163302755</v>
      </c>
      <c r="H4" s="13"/>
      <c r="I4" s="24"/>
    </row>
    <row r="5" ht="51" customHeight="1" spans="1:9">
      <c r="A5" s="14">
        <v>2</v>
      </c>
      <c r="B5" s="15" t="s">
        <v>21</v>
      </c>
      <c r="C5" s="15" t="s">
        <v>81</v>
      </c>
      <c r="D5" s="16" t="s">
        <v>19</v>
      </c>
      <c r="E5" s="16">
        <v>1</v>
      </c>
      <c r="F5" s="17">
        <v>18462.1416513761</v>
      </c>
      <c r="G5" s="17">
        <v>18462.1416513761</v>
      </c>
      <c r="H5" s="13"/>
      <c r="I5" s="24"/>
    </row>
    <row r="6" ht="195" customHeight="1" spans="1:9">
      <c r="A6" s="14">
        <v>3</v>
      </c>
      <c r="B6" s="15" t="s">
        <v>23</v>
      </c>
      <c r="C6" s="15" t="s">
        <v>82</v>
      </c>
      <c r="D6" s="16" t="s">
        <v>25</v>
      </c>
      <c r="E6" s="16">
        <v>30</v>
      </c>
      <c r="F6" s="17">
        <v>139.514589591619</v>
      </c>
      <c r="G6" s="17">
        <v>4185.43768774857</v>
      </c>
      <c r="H6" s="13"/>
      <c r="I6" s="24"/>
    </row>
    <row r="7" ht="199" customHeight="1" spans="1:9">
      <c r="A7" s="14">
        <v>4</v>
      </c>
      <c r="B7" s="15" t="s">
        <v>23</v>
      </c>
      <c r="C7" s="15" t="s">
        <v>83</v>
      </c>
      <c r="D7" s="16" t="s">
        <v>25</v>
      </c>
      <c r="E7" s="16">
        <v>618</v>
      </c>
      <c r="F7" s="17">
        <v>235.952553381505</v>
      </c>
      <c r="G7" s="17">
        <v>145818.67798977</v>
      </c>
      <c r="H7" s="13"/>
      <c r="I7" s="24"/>
    </row>
    <row r="8" ht="201" customHeight="1" spans="1:9">
      <c r="A8" s="14">
        <v>5</v>
      </c>
      <c r="B8" s="15" t="s">
        <v>23</v>
      </c>
      <c r="C8" s="15" t="s">
        <v>84</v>
      </c>
      <c r="D8" s="16" t="s">
        <v>25</v>
      </c>
      <c r="E8" s="16">
        <v>14</v>
      </c>
      <c r="F8" s="17">
        <v>288.987948364055</v>
      </c>
      <c r="G8" s="17">
        <v>4045.83127709677</v>
      </c>
      <c r="H8" s="13"/>
      <c r="I8" s="24"/>
    </row>
    <row r="9" ht="183" customHeight="1" spans="1:9">
      <c r="A9" s="14">
        <v>6</v>
      </c>
      <c r="B9" s="15" t="s">
        <v>23</v>
      </c>
      <c r="C9" s="15" t="s">
        <v>85</v>
      </c>
      <c r="D9" s="16" t="s">
        <v>25</v>
      </c>
      <c r="E9" s="16">
        <v>58</v>
      </c>
      <c r="F9" s="17">
        <v>302.342609401637</v>
      </c>
      <c r="G9" s="17">
        <v>17535.8713452949</v>
      </c>
      <c r="H9" s="13"/>
      <c r="I9" s="24"/>
    </row>
    <row r="10" ht="70" customHeight="1" spans="1:9">
      <c r="A10" s="14">
        <v>7</v>
      </c>
      <c r="B10" s="15" t="s">
        <v>46</v>
      </c>
      <c r="C10" s="15" t="s">
        <v>86</v>
      </c>
      <c r="D10" s="16" t="s">
        <v>48</v>
      </c>
      <c r="E10" s="16">
        <v>162</v>
      </c>
      <c r="F10" s="17">
        <v>177.679266055046</v>
      </c>
      <c r="G10" s="17">
        <v>28784.0411009174</v>
      </c>
      <c r="H10" s="13"/>
      <c r="I10" s="24"/>
    </row>
    <row r="11" ht="59" customHeight="1" spans="1:9">
      <c r="A11" s="14">
        <v>8</v>
      </c>
      <c r="B11" s="15" t="s">
        <v>46</v>
      </c>
      <c r="C11" s="15" t="s">
        <v>87</v>
      </c>
      <c r="D11" s="16" t="s">
        <v>48</v>
      </c>
      <c r="E11" s="16">
        <v>144</v>
      </c>
      <c r="F11" s="17">
        <v>177.679266055046</v>
      </c>
      <c r="G11" s="17">
        <v>25585.8143119266</v>
      </c>
      <c r="H11" s="13"/>
      <c r="I11" s="24"/>
    </row>
    <row r="12" ht="51" customHeight="1" spans="1:9">
      <c r="A12" s="14">
        <v>9</v>
      </c>
      <c r="B12" s="15" t="s">
        <v>53</v>
      </c>
      <c r="C12" s="15" t="s">
        <v>88</v>
      </c>
      <c r="D12" s="16" t="s">
        <v>55</v>
      </c>
      <c r="E12" s="16">
        <v>14.6129</v>
      </c>
      <c r="F12" s="17">
        <v>6428.19816513761</v>
      </c>
      <c r="G12" s="17">
        <v>93934.6169673394</v>
      </c>
      <c r="H12" s="13"/>
      <c r="I12" s="24"/>
    </row>
    <row r="13" ht="51" customHeight="1" spans="1:9">
      <c r="A13" s="14">
        <v>10</v>
      </c>
      <c r="B13" s="15" t="s">
        <v>53</v>
      </c>
      <c r="C13" s="15" t="s">
        <v>89</v>
      </c>
      <c r="D13" s="16" t="s">
        <v>55</v>
      </c>
      <c r="E13" s="16">
        <v>0.2556</v>
      </c>
      <c r="F13" s="17">
        <v>6428.18201834862</v>
      </c>
      <c r="G13" s="17">
        <v>1643.04332388991</v>
      </c>
      <c r="H13" s="13"/>
      <c r="I13" s="24"/>
    </row>
    <row r="14" ht="51" customHeight="1" spans="1:9">
      <c r="A14" s="14">
        <v>11</v>
      </c>
      <c r="B14" s="15" t="s">
        <v>53</v>
      </c>
      <c r="C14" s="15" t="s">
        <v>90</v>
      </c>
      <c r="D14" s="16" t="s">
        <v>55</v>
      </c>
      <c r="E14" s="16">
        <v>1.1207</v>
      </c>
      <c r="F14" s="17">
        <v>6428.16587155963</v>
      </c>
      <c r="G14" s="17">
        <v>7204.04549225688</v>
      </c>
      <c r="H14" s="13"/>
      <c r="I14" s="24"/>
    </row>
    <row r="15" ht="51" customHeight="1" spans="1:9">
      <c r="A15" s="14">
        <v>12</v>
      </c>
      <c r="B15" s="15" t="s">
        <v>61</v>
      </c>
      <c r="C15" s="15" t="s">
        <v>62</v>
      </c>
      <c r="D15" s="16" t="s">
        <v>63</v>
      </c>
      <c r="E15" s="16">
        <v>64</v>
      </c>
      <c r="F15" s="17">
        <v>77.6256880733945</v>
      </c>
      <c r="G15" s="17">
        <v>4968.04403669725</v>
      </c>
      <c r="H15" s="13"/>
      <c r="I15" s="24"/>
    </row>
    <row r="16" ht="51" customHeight="1" spans="1:9">
      <c r="A16" s="14">
        <v>13</v>
      </c>
      <c r="B16" s="15" t="s">
        <v>61</v>
      </c>
      <c r="C16" s="15" t="s">
        <v>64</v>
      </c>
      <c r="D16" s="16" t="s">
        <v>63</v>
      </c>
      <c r="E16" s="16">
        <v>1396</v>
      </c>
      <c r="F16" s="17">
        <v>124.48366972477</v>
      </c>
      <c r="G16" s="17">
        <v>173779.202935779</v>
      </c>
      <c r="H16" s="13"/>
      <c r="I16" s="24"/>
    </row>
    <row r="17" ht="51" customHeight="1" spans="1:9">
      <c r="A17" s="14">
        <v>14</v>
      </c>
      <c r="B17" s="15" t="s">
        <v>65</v>
      </c>
      <c r="C17" s="15" t="s">
        <v>91</v>
      </c>
      <c r="D17" s="16" t="s">
        <v>19</v>
      </c>
      <c r="E17" s="16">
        <v>1</v>
      </c>
      <c r="F17" s="17">
        <v>116311.497247707</v>
      </c>
      <c r="G17" s="17">
        <v>116311.497247707</v>
      </c>
      <c r="H17" s="13"/>
      <c r="I17" s="24"/>
    </row>
    <row r="18" ht="51" customHeight="1" spans="1:9">
      <c r="A18" s="14">
        <v>15</v>
      </c>
      <c r="B18" s="15" t="s">
        <v>68</v>
      </c>
      <c r="C18" s="15" t="s">
        <v>92</v>
      </c>
      <c r="D18" s="16" t="s">
        <v>19</v>
      </c>
      <c r="E18" s="16">
        <v>1</v>
      </c>
      <c r="F18" s="17">
        <v>7384.85504587156</v>
      </c>
      <c r="G18" s="17">
        <v>7384.85504587156</v>
      </c>
      <c r="H18" s="13"/>
      <c r="I18" s="24"/>
    </row>
    <row r="19" ht="51" customHeight="1" spans="1:9">
      <c r="A19" s="14">
        <v>16</v>
      </c>
      <c r="B19" s="15" t="s">
        <v>68</v>
      </c>
      <c r="C19" s="15" t="s">
        <v>93</v>
      </c>
      <c r="D19" s="16" t="s">
        <v>19</v>
      </c>
      <c r="E19" s="16">
        <v>1</v>
      </c>
      <c r="F19" s="17">
        <v>22154.5732110092</v>
      </c>
      <c r="G19" s="17">
        <v>22154.5732110092</v>
      </c>
      <c r="H19" s="13"/>
      <c r="I19" s="24"/>
    </row>
    <row r="20" ht="51" customHeight="1" spans="1:9">
      <c r="A20" s="18">
        <v>17</v>
      </c>
      <c r="B20" s="19" t="s">
        <v>73</v>
      </c>
      <c r="C20" s="19"/>
      <c r="D20" s="20"/>
      <c r="E20" s="20"/>
      <c r="F20" s="21"/>
      <c r="G20" s="21">
        <v>764108.409954956</v>
      </c>
      <c r="H20" s="22"/>
      <c r="I20" s="25"/>
    </row>
  </sheetData>
  <mergeCells count="6">
    <mergeCell ref="A1:I1"/>
    <mergeCell ref="A2:A3"/>
    <mergeCell ref="B2:B3"/>
    <mergeCell ref="C2:C3"/>
    <mergeCell ref="D2:D3"/>
    <mergeCell ref="E2:E3"/>
  </mergeCells>
  <pageMargins left="0.196527777777778" right="0.156944444444444" top="0.118055555555556" bottom="0.156944444444444" header="0.156944444444444" footer="0.0784722222222222"/>
  <pageSetup paperSize="9" scale="71"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       、M</cp:lastModifiedBy>
  <dcterms:created xsi:type="dcterms:W3CDTF">2023-05-12T11:15:00Z</dcterms:created>
  <dcterms:modified xsi:type="dcterms:W3CDTF">2025-07-21T07:02:33Z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88BD581308C547C8BDAB82B3067836D2_13</vt:lpwstr>
  </property>
</Properties>
</file>